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9080" windowHeight="7725" activeTab="0"/>
  </bookViews>
  <sheets>
    <sheet name="06" sheetId="1" r:id="rId1"/>
    <sheet name="07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Nguyennhan">'[1]Nguyen_nhan'!$B$3:$B$16</definedName>
    <definedName name="_xlnm.Print_Area" localSheetId="0">'06'!$A$1:$S$131</definedName>
    <definedName name="_xlnm.Print_Area" localSheetId="1">'07'!$A$1:$T$133</definedName>
    <definedName name="_xlnm.Print_Titles" localSheetId="0">'06'!$6:$10</definedName>
    <definedName name="_xlnm.Print_Titles" localSheetId="1">'07'!$6:$10</definedName>
    <definedName name="TCTD">#REF!</definedName>
  </definedNames>
  <calcPr fullCalcOnLoad="1"/>
</workbook>
</file>

<file path=xl/sharedStrings.xml><?xml version="1.0" encoding="utf-8"?>
<sst xmlns="http://schemas.openxmlformats.org/spreadsheetml/2006/main" count="265" uniqueCount="54">
  <si>
    <t>Biểu số: 06/TK-THA</t>
  </si>
  <si>
    <t xml:space="preserve">   KẾT QUẢ THI HÀNH ÁN DÂN SỰ TÍNH BẰNG VIỆC </t>
  </si>
  <si>
    <t xml:space="preserve">Đơn vị  báo cáo: </t>
  </si>
  <si>
    <t>Ban hành theo TT số: 08/2015/TT-BTP</t>
  </si>
  <si>
    <t xml:space="preserve">CHIA THEO CƠ QUAN THI HÀNH ÁN VÀ CHẤP HÀNH VIÊN </t>
  </si>
  <si>
    <t>ngày 26 tháng 6 năm 2015</t>
  </si>
  <si>
    <r>
      <t xml:space="preserve">Đơn vị nhận báo cáo: </t>
    </r>
    <r>
      <rPr>
        <b/>
        <sz val="11"/>
        <rFont val="Times New Roman"/>
        <family val="1"/>
      </rPr>
      <t>Tổng cục</t>
    </r>
  </si>
  <si>
    <t>Ngày nhận báo cáo:……/….…/……………</t>
  </si>
  <si>
    <t>Thi hành án dân sự</t>
  </si>
  <si>
    <t xml:space="preserve">                                   Đơn vị tính: Việc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</si>
  <si>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</si>
  <si>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</si>
  <si>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</si>
  <si>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</si>
  <si>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</si>
  <si>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</si>
  <si>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t>Tỷ lệ: 
( %) (xong  + đình chỉ)/ Có điều kiện * 100%</t>
  </si>
  <si>
    <t xml:space="preserve">Tổng số
</t>
  </si>
  <si>
    <t>Chia ra:</t>
  </si>
  <si>
    <t>Tổng số</t>
  </si>
  <si>
    <t>Có điều kiện thi hành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</si>
  <si>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</si>
  <si>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</si>
  <si>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</si>
  <si>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</si>
  <si>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</si>
  <si>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Đang thi hành</t>
  </si>
  <si>
    <t>Hoãn
thi hành án</t>
  </si>
  <si>
    <t>Tạm đình chỉ thi hành án</t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</si>
  <si>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</si>
  <si>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</si>
  <si>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A</t>
  </si>
  <si>
    <t>Cục THADS tỉnh Quảng Trị</t>
  </si>
  <si>
    <t>I</t>
  </si>
  <si>
    <t>II</t>
  </si>
  <si>
    <t>Các Chi cục THADS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</si>
  <si>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</si>
  <si>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</si>
  <si>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</si>
  <si>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</si>
  <si>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</si>
  <si>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</si>
  <si>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</si>
  <si>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</si>
  <si>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</si>
  <si>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</si>
  <si>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NGƯỜI LẬP BIỂU</t>
  </si>
  <si>
    <t>Biểu số: 07/TK-THA</t>
  </si>
  <si>
    <t xml:space="preserve">   KẾT QUẢ THI HÀNH ÁN DÂN SỰ TÍNH BẰNG TIỀN </t>
  </si>
  <si>
    <t>Đơn vị  báo cáo:</t>
  </si>
  <si>
    <r>
      <t xml:space="preserve">Đơn vị nhận báo cáo: </t>
    </r>
    <r>
      <rPr>
        <b/>
        <sz val="12"/>
        <rFont val="Times New Roman"/>
        <family val="1"/>
      </rPr>
      <t>Tổng cục</t>
    </r>
  </si>
  <si>
    <t>Đơn vị tính: 1.000 đồng</t>
  </si>
  <si>
    <t>Tỷ lệ: 
( %) (xong  + đình chỉ+ giảm)/ Có điều kiện * 100%</t>
  </si>
  <si>
    <t>Giảm thi hành án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</si>
</sst>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</numFmts>
  <fonts count="69">
    <font>
      <sz val="12"/>
      <name val="Times New Roman"/>
      <family val="1"/>
    </font>
    <font>
      <sz val="12"/>
      <color indexed="8"/>
      <name val="Times New Roman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name val=".VnTime"/>
      <family val="2"/>
    </font>
    <font>
      <b/>
      <sz val="11"/>
      <name val=".VnTime"/>
      <family val="2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sz val="10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ouble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2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5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5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5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5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52" fillId="2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2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5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53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53" fillId="2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3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3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3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53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53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53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3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53" fillId="4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3" fillId="4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5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4" fillId="4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5" fillId="45" borderId="1" applyNumberFormat="0" applyAlignment="0" applyProtection="0"/>
    <xf numFmtId="0" fontId="26" fillId="46" borderId="2" applyNumberFormat="0" applyAlignment="0" applyProtection="0"/>
    <xf numFmtId="0" fontId="26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47" borderId="3" applyNumberFormat="0" applyAlignment="0" applyProtection="0"/>
    <xf numFmtId="0" fontId="27" fillId="48" borderId="4" applyNumberFormat="0" applyAlignment="0" applyProtection="0"/>
    <xf numFmtId="0" fontId="27" fillId="48" borderId="4" applyNumberFormat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6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6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50" borderId="1" applyNumberFormat="0" applyAlignment="0" applyProtection="0"/>
    <xf numFmtId="0" fontId="33" fillId="13" borderId="2" applyNumberFormat="0" applyAlignment="0" applyProtection="0"/>
    <xf numFmtId="0" fontId="33" fillId="13" borderId="2" applyNumberFormat="0" applyAlignment="0" applyProtection="0"/>
    <xf numFmtId="0" fontId="6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64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3" fillId="54" borderId="14" applyNumberFormat="0" applyFont="0" applyAlignment="0" applyProtection="0"/>
    <xf numFmtId="0" fontId="23" fillId="54" borderId="14" applyNumberFormat="0" applyFont="0" applyAlignment="0" applyProtection="0"/>
    <xf numFmtId="0" fontId="65" fillId="45" borderId="15" applyNumberFormat="0" applyAlignment="0" applyProtection="0"/>
    <xf numFmtId="0" fontId="36" fillId="46" borderId="16" applyNumberFormat="0" applyAlignment="0" applyProtection="0"/>
    <xf numFmtId="0" fontId="36" fillId="46" borderId="16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10" fillId="0" borderId="19" xfId="130" applyNumberFormat="1" applyFont="1" applyFill="1" applyBorder="1" applyAlignment="1" applyProtection="1">
      <alignment horizontal="center" vertical="center"/>
      <protection/>
    </xf>
    <xf numFmtId="3" fontId="7" fillId="28" borderId="19" xfId="130" applyNumberFormat="1" applyFont="1" applyFill="1" applyBorder="1" applyAlignment="1" applyProtection="1">
      <alignment vertical="center"/>
      <protection/>
    </xf>
    <xf numFmtId="9" fontId="7" fillId="28" borderId="19" xfId="144" applyFont="1" applyFill="1" applyBorder="1" applyAlignment="1" applyProtection="1">
      <alignment vertical="center"/>
      <protection/>
    </xf>
    <xf numFmtId="49" fontId="7" fillId="27" borderId="20" xfId="130" applyNumberFormat="1" applyFont="1" applyFill="1" applyBorder="1" applyAlignment="1" applyProtection="1">
      <alignment vertical="center" wrapText="1"/>
      <protection/>
    </xf>
    <xf numFmtId="0" fontId="7" fillId="27" borderId="20" xfId="130" applyNumberFormat="1" applyFont="1" applyFill="1" applyBorder="1" applyAlignment="1" applyProtection="1">
      <alignment vertical="center" wrapText="1"/>
      <protection/>
    </xf>
    <xf numFmtId="3" fontId="7" fillId="27" borderId="19" xfId="130" applyNumberFormat="1" applyFont="1" applyFill="1" applyBorder="1" applyAlignment="1" applyProtection="1">
      <alignment vertical="center"/>
      <protection/>
    </xf>
    <xf numFmtId="3" fontId="8" fillId="27" borderId="19" xfId="130" applyNumberFormat="1" applyFont="1" applyFill="1" applyBorder="1" applyAlignment="1" applyProtection="1">
      <alignment vertical="center"/>
      <protection/>
    </xf>
    <xf numFmtId="9" fontId="8" fillId="27" borderId="19" xfId="144" applyFont="1" applyFill="1" applyBorder="1" applyAlignment="1" applyProtection="1">
      <alignment vertical="center"/>
      <protection/>
    </xf>
    <xf numFmtId="0" fontId="8" fillId="0" borderId="20" xfId="130" applyNumberFormat="1" applyFont="1" applyFill="1" applyBorder="1" applyAlignment="1" applyProtection="1">
      <alignment vertical="center" wrapText="1"/>
      <protection/>
    </xf>
    <xf numFmtId="3" fontId="7" fillId="12" borderId="19" xfId="130" applyNumberFormat="1" applyFont="1" applyFill="1" applyBorder="1" applyAlignment="1" applyProtection="1">
      <alignment vertical="center"/>
      <protection/>
    </xf>
    <xf numFmtId="3" fontId="8" fillId="0" borderId="19" xfId="130" applyNumberFormat="1" applyFont="1" applyFill="1" applyBorder="1" applyAlignment="1" applyProtection="1">
      <alignment vertical="center"/>
      <protection/>
    </xf>
    <xf numFmtId="9" fontId="8" fillId="6" borderId="19" xfId="144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9" fontId="7" fillId="27" borderId="19" xfId="144" applyFont="1" applyFill="1" applyBorder="1" applyAlignment="1" applyProtection="1">
      <alignment vertical="center"/>
      <protection/>
    </xf>
    <xf numFmtId="0" fontId="7" fillId="55" borderId="20" xfId="130" applyNumberFormat="1" applyFont="1" applyFill="1" applyBorder="1" applyAlignment="1" applyProtection="1">
      <alignment vertical="center" wrapText="1"/>
      <protection/>
    </xf>
    <xf numFmtId="3" fontId="7" fillId="55" borderId="19" xfId="130" applyNumberFormat="1" applyFont="1" applyFill="1" applyBorder="1" applyAlignment="1" applyProtection="1">
      <alignment vertical="center"/>
      <protection/>
    </xf>
    <xf numFmtId="9" fontId="7" fillId="55" borderId="19" xfId="144" applyFont="1" applyFill="1" applyBorder="1" applyAlignment="1" applyProtection="1">
      <alignment vertical="center"/>
      <protection/>
    </xf>
    <xf numFmtId="49" fontId="8" fillId="0" borderId="20" xfId="130" applyNumberFormat="1" applyFont="1" applyFill="1" applyBorder="1" applyAlignment="1" applyProtection="1">
      <alignment vertical="center" wrapText="1"/>
      <protection/>
    </xf>
    <xf numFmtId="49" fontId="7" fillId="0" borderId="20" xfId="13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8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9" fontId="7" fillId="28" borderId="19" xfId="130" applyNumberFormat="1" applyFont="1" applyFill="1" applyBorder="1" applyAlignment="1" applyProtection="1">
      <alignment vertical="center"/>
      <protection/>
    </xf>
    <xf numFmtId="9" fontId="7" fillId="27" borderId="19" xfId="130" applyNumberFormat="1" applyFont="1" applyFill="1" applyBorder="1" applyAlignment="1" applyProtection="1">
      <alignment vertical="center"/>
      <protection/>
    </xf>
    <xf numFmtId="9" fontId="8" fillId="6" borderId="19" xfId="13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7" fillId="14" borderId="20" xfId="130" applyNumberFormat="1" applyFont="1" applyFill="1" applyBorder="1" applyAlignment="1" applyProtection="1">
      <alignment vertical="center" wrapText="1"/>
      <protection/>
    </xf>
    <xf numFmtId="3" fontId="7" fillId="14" borderId="19" xfId="130" applyNumberFormat="1" applyFont="1" applyFill="1" applyBorder="1" applyAlignment="1" applyProtection="1">
      <alignment vertical="center"/>
      <protection/>
    </xf>
    <xf numFmtId="9" fontId="7" fillId="14" borderId="19" xfId="130" applyNumberFormat="1" applyFont="1" applyFill="1" applyBorder="1" applyAlignment="1" applyProtection="1">
      <alignment vertical="center"/>
      <protection/>
    </xf>
    <xf numFmtId="0" fontId="22" fillId="0" borderId="21" xfId="133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wrapText="1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wrapText="1"/>
    </xf>
    <xf numFmtId="49" fontId="8" fillId="0" borderId="22" xfId="130" applyNumberFormat="1" applyFont="1" applyFill="1" applyBorder="1" applyAlignment="1">
      <alignment horizontal="center" vertical="center" wrapText="1"/>
      <protection/>
    </xf>
    <xf numFmtId="49" fontId="8" fillId="0" borderId="23" xfId="130" applyNumberFormat="1" applyFont="1" applyFill="1" applyBorder="1" applyAlignment="1">
      <alignment horizontal="center" vertical="center" wrapText="1"/>
      <protection/>
    </xf>
    <xf numFmtId="49" fontId="9" fillId="0" borderId="20" xfId="130" applyNumberFormat="1" applyFont="1" applyFill="1" applyBorder="1" applyAlignment="1" applyProtection="1">
      <alignment horizontal="center" vertical="center" wrapText="1"/>
      <protection/>
    </xf>
    <xf numFmtId="49" fontId="9" fillId="0" borderId="24" xfId="130" applyNumberFormat="1" applyFont="1" applyFill="1" applyBorder="1" applyAlignment="1" applyProtection="1">
      <alignment horizontal="center" vertical="center" wrapText="1"/>
      <protection/>
    </xf>
    <xf numFmtId="49" fontId="7" fillId="10" borderId="20" xfId="130" applyNumberFormat="1" applyFont="1" applyFill="1" applyBorder="1" applyAlignment="1" applyProtection="1">
      <alignment horizontal="center" vertical="center" wrapText="1"/>
      <protection locked="0"/>
    </xf>
    <xf numFmtId="49" fontId="7" fillId="10" borderId="24" xfId="130" applyNumberFormat="1" applyFont="1" applyFill="1" applyBorder="1" applyAlignment="1" applyProtection="1">
      <alignment horizontal="center" vertical="center" wrapText="1"/>
      <protection locked="0"/>
    </xf>
    <xf numFmtId="49" fontId="8" fillId="0" borderId="25" xfId="130" applyNumberFormat="1" applyFont="1" applyFill="1" applyBorder="1" applyAlignment="1">
      <alignment horizontal="center" vertical="center" wrapText="1"/>
      <protection/>
    </xf>
    <xf numFmtId="49" fontId="8" fillId="0" borderId="26" xfId="130" applyNumberFormat="1" applyFont="1" applyFill="1" applyBorder="1" applyAlignment="1" applyProtection="1">
      <alignment horizontal="center" vertical="center" wrapText="1"/>
      <protection/>
    </xf>
    <xf numFmtId="49" fontId="8" fillId="0" borderId="27" xfId="130" applyNumberFormat="1" applyFont="1" applyFill="1" applyBorder="1" applyAlignment="1" applyProtection="1">
      <alignment horizontal="center" vertical="center" wrapText="1"/>
      <protection/>
    </xf>
    <xf numFmtId="49" fontId="8" fillId="0" borderId="28" xfId="130" applyNumberFormat="1" applyFont="1" applyFill="1" applyBorder="1" applyAlignment="1" applyProtection="1">
      <alignment horizontal="center" vertical="center" wrapText="1"/>
      <protection/>
    </xf>
    <xf numFmtId="49" fontId="8" fillId="0" borderId="28" xfId="130" applyNumberFormat="1" applyFont="1" applyFill="1" applyBorder="1" applyAlignment="1">
      <alignment horizontal="center" vertical="center" wrapText="1"/>
      <protection/>
    </xf>
    <xf numFmtId="49" fontId="8" fillId="0" borderId="29" xfId="130" applyNumberFormat="1" applyFont="1" applyFill="1" applyBorder="1" applyAlignment="1">
      <alignment horizontal="center" vertical="center" wrapText="1"/>
      <protection/>
    </xf>
    <xf numFmtId="49" fontId="8" fillId="0" borderId="30" xfId="130" applyNumberFormat="1" applyFont="1" applyFill="1" applyBorder="1" applyAlignment="1">
      <alignment horizontal="center" vertical="center" wrapText="1"/>
      <protection/>
    </xf>
    <xf numFmtId="49" fontId="8" fillId="0" borderId="20" xfId="130" applyNumberFormat="1" applyFont="1" applyFill="1" applyBorder="1" applyAlignment="1" applyProtection="1">
      <alignment horizontal="center" vertical="center" wrapText="1"/>
      <protection/>
    </xf>
    <xf numFmtId="49" fontId="8" fillId="0" borderId="31" xfId="130" applyNumberFormat="1" applyFont="1" applyFill="1" applyBorder="1" applyAlignment="1" applyProtection="1">
      <alignment horizontal="center" vertical="center" wrapText="1"/>
      <protection/>
    </xf>
    <xf numFmtId="49" fontId="8" fillId="0" borderId="24" xfId="130" applyNumberFormat="1" applyFont="1" applyFill="1" applyBorder="1" applyAlignment="1" applyProtection="1">
      <alignment horizontal="center" vertical="center" wrapText="1"/>
      <protection/>
    </xf>
    <xf numFmtId="49" fontId="8" fillId="0" borderId="22" xfId="130" applyNumberFormat="1" applyFont="1" applyFill="1" applyBorder="1" applyAlignment="1" applyProtection="1">
      <alignment horizontal="center" vertical="center" wrapText="1"/>
      <protection/>
    </xf>
    <xf numFmtId="49" fontId="8" fillId="0" borderId="19" xfId="130" applyNumberFormat="1" applyFont="1" applyFill="1" applyBorder="1" applyAlignment="1" applyProtection="1">
      <alignment horizontal="center" vertical="center" wrapText="1"/>
      <protection/>
    </xf>
    <xf numFmtId="49" fontId="8" fillId="0" borderId="19" xfId="130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left" wrapText="1"/>
    </xf>
    <xf numFmtId="0" fontId="4" fillId="0" borderId="26" xfId="130" applyNumberFormat="1" applyFont="1" applyFill="1" applyBorder="1" applyAlignment="1">
      <alignment horizontal="center" vertical="center" wrapText="1"/>
      <protection/>
    </xf>
    <xf numFmtId="0" fontId="4" fillId="0" borderId="28" xfId="130" applyNumberFormat="1" applyFont="1" applyFill="1" applyBorder="1" applyAlignment="1">
      <alignment horizontal="center" vertical="center" wrapText="1"/>
      <protection/>
    </xf>
    <xf numFmtId="0" fontId="4" fillId="0" borderId="32" xfId="130" applyNumberFormat="1" applyFont="1" applyFill="1" applyBorder="1" applyAlignment="1">
      <alignment horizontal="center" vertical="center" wrapText="1"/>
      <protection/>
    </xf>
    <xf numFmtId="0" fontId="4" fillId="0" borderId="29" xfId="130" applyNumberFormat="1" applyFont="1" applyFill="1" applyBorder="1" applyAlignment="1">
      <alignment horizontal="center" vertical="center" wrapText="1"/>
      <protection/>
    </xf>
    <xf numFmtId="0" fontId="4" fillId="0" borderId="33" xfId="130" applyNumberFormat="1" applyFont="1" applyFill="1" applyBorder="1" applyAlignment="1">
      <alignment horizontal="center" vertical="center" wrapText="1"/>
      <protection/>
    </xf>
    <xf numFmtId="0" fontId="4" fillId="0" borderId="30" xfId="130" applyNumberFormat="1" applyFont="1" applyFill="1" applyBorder="1" applyAlignment="1">
      <alignment horizontal="center" vertical="center" wrapText="1"/>
      <protection/>
    </xf>
    <xf numFmtId="49" fontId="7" fillId="0" borderId="20" xfId="130" applyNumberFormat="1" applyFont="1" applyFill="1" applyBorder="1" applyAlignment="1" applyProtection="1">
      <alignment horizontal="center" vertical="center" wrapText="1"/>
      <protection/>
    </xf>
    <xf numFmtId="49" fontId="7" fillId="0" borderId="31" xfId="130" applyNumberFormat="1" applyFont="1" applyFill="1" applyBorder="1" applyAlignment="1">
      <alignment horizontal="center" vertical="center" wrapText="1"/>
      <protection/>
    </xf>
    <xf numFmtId="49" fontId="7" fillId="0" borderId="24" xfId="130" applyNumberFormat="1" applyFont="1" applyFill="1" applyBorder="1" applyAlignment="1">
      <alignment horizontal="center" vertical="center" wrapText="1"/>
      <protection/>
    </xf>
    <xf numFmtId="49" fontId="8" fillId="0" borderId="26" xfId="130" applyNumberFormat="1" applyFont="1" applyFill="1" applyBorder="1" applyAlignment="1">
      <alignment horizontal="center" vertical="center" wrapText="1"/>
      <protection/>
    </xf>
    <xf numFmtId="49" fontId="8" fillId="0" borderId="32" xfId="130" applyNumberFormat="1" applyFont="1" applyFill="1" applyBorder="1" applyAlignment="1">
      <alignment horizontal="center" vertical="center" wrapText="1"/>
      <protection/>
    </xf>
    <xf numFmtId="49" fontId="8" fillId="0" borderId="33" xfId="130" applyNumberFormat="1" applyFont="1" applyFill="1" applyBorder="1" applyAlignment="1">
      <alignment horizontal="center" vertical="center" wrapText="1"/>
      <protection/>
    </xf>
    <xf numFmtId="1" fontId="9" fillId="0" borderId="20" xfId="130" applyNumberFormat="1" applyFont="1" applyFill="1" applyBorder="1" applyAlignment="1">
      <alignment horizontal="center" vertical="center"/>
      <protection/>
    </xf>
    <xf numFmtId="1" fontId="9" fillId="0" borderId="31" xfId="130" applyNumberFormat="1" applyFont="1" applyFill="1" applyBorder="1" applyAlignment="1">
      <alignment horizontal="center" vertical="center"/>
      <protection/>
    </xf>
    <xf numFmtId="1" fontId="9" fillId="0" borderId="24" xfId="130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49" fontId="8" fillId="0" borderId="23" xfId="130" applyNumberFormat="1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Border="1" applyAlignment="1">
      <alignment horizontal="left" wrapText="1"/>
    </xf>
    <xf numFmtId="49" fontId="19" fillId="0" borderId="34" xfId="0" applyNumberFormat="1" applyFont="1" applyFill="1" applyBorder="1" applyAlignment="1">
      <alignment horizontal="center"/>
    </xf>
    <xf numFmtId="49" fontId="10" fillId="0" borderId="22" xfId="130" applyNumberFormat="1" applyFont="1" applyFill="1" applyBorder="1" applyAlignment="1" applyProtection="1">
      <alignment horizontal="center" vertical="center" wrapText="1"/>
      <protection/>
    </xf>
    <xf numFmtId="49" fontId="10" fillId="0" borderId="25" xfId="130" applyNumberFormat="1" applyFont="1" applyFill="1" applyBorder="1" applyAlignment="1">
      <alignment horizontal="center" vertical="center" wrapText="1"/>
      <protection/>
    </xf>
    <xf numFmtId="49" fontId="10" fillId="0" borderId="23" xfId="130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horizontal="left" wrapText="1"/>
    </xf>
  </cellXfs>
  <cellStyles count="14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omma" xfId="93"/>
    <cellStyle name="Comma [0]" xfId="94"/>
    <cellStyle name="Comma 2" xfId="95"/>
    <cellStyle name="Currency" xfId="96"/>
    <cellStyle name="Currency [0]" xfId="97"/>
    <cellStyle name="Check Cell" xfId="98"/>
    <cellStyle name="Check Cell 2" xfId="99"/>
    <cellStyle name="Check Cell 3" xfId="100"/>
    <cellStyle name="Explanatory Text" xfId="101"/>
    <cellStyle name="Explanatory Text 2" xfId="102"/>
    <cellStyle name="Explanatory Text 3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Input" xfId="119"/>
    <cellStyle name="Input 2" xfId="120"/>
    <cellStyle name="Input 3" xfId="121"/>
    <cellStyle name="Linked Cell" xfId="122"/>
    <cellStyle name="Linked Cell 2" xfId="123"/>
    <cellStyle name="Linked Cell 3" xfId="124"/>
    <cellStyle name="Neutral" xfId="125"/>
    <cellStyle name="Neutral 2" xfId="126"/>
    <cellStyle name="Neutral 3" xfId="127"/>
    <cellStyle name="Normal 2" xfId="128"/>
    <cellStyle name="Normal 2 2" xfId="129"/>
    <cellStyle name="Normal 3" xfId="130"/>
    <cellStyle name="Normal 4" xfId="131"/>
    <cellStyle name="Normal 5" xfId="132"/>
    <cellStyle name="Normal_1. (Goc) THONG KE TT01 Toàn tỉnh Hoa Binh 6 tháng 2013" xfId="133"/>
    <cellStyle name="Note" xfId="134"/>
    <cellStyle name="Note 2" xfId="135"/>
    <cellStyle name="Note 3" xfId="136"/>
    <cellStyle name="Output" xfId="137"/>
    <cellStyle name="Output 2" xfId="138"/>
    <cellStyle name="Output 3" xfId="139"/>
    <cellStyle name="Percent" xfId="140"/>
    <cellStyle name="Percent 2" xfId="141"/>
    <cellStyle name="Percent 2 2" xfId="142"/>
    <cellStyle name="Percent 3" xfId="143"/>
    <cellStyle name="Percent 4" xfId="144"/>
    <cellStyle name="Title" xfId="145"/>
    <cellStyle name="Title 2" xfId="146"/>
    <cellStyle name="Title 3" xfId="147"/>
    <cellStyle name="Total" xfId="148"/>
    <cellStyle name="Total 2" xfId="149"/>
    <cellStyle name="Total 3" xfId="150"/>
    <cellStyle name="Warning Text" xfId="151"/>
    <cellStyle name="Warning Text 2" xfId="152"/>
    <cellStyle name="Warning Text 3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19075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219075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085975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2085975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NAM%202015\BC%20THONG%20KE%202015\THONG%20KE%202015%20DI\12%20THANG%202015\BCTK%2012%20THANG%202015%20LUU\NAM%202014\BC%20TONG%20HOP\BC%20TONG%20HOP%20DI\gui%20huyen\trien%20khai%20bao%20cao%20quoc%20hoi\Bi&#7875;u%20m&#7851;u%20Ph&#7909;%20l&#7909;c%20v&#7873;%20vi&#7879;cTHA%20li&#234;n%20quan%20&#273;&#7871;n%20t&#237;n%20d&#7909;ng%20ng&#226;n%20h&#224;n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V-2017\TONG%20HOP%20TOAN%20TINH\CCTHA%207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V-2017\TONG%20HOP%20TOAN%20TINH\CCTHA%2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V-2017\TONG%20HOP%20TOAN%20TINH\CCTHA%209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V-2017\TONG%20HOP%20TOAN%20TINH\CCTHA%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V-2017\19%20bieu%20mau%20theo%20tt%2008%20(12%20thang)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V-2017\TONG%20HOP%20TOAN%20TINH\TONG%20HOP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V-2017\TONG%20HOP%20TOAN%20TINH\CCTHA%20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V-2017\TONG%20HOP%20TOAN%20TINH\CCTHA%20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V-2017\TONG%20HOP%20TOAN%20TINH\CCTHA%203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V-2017\TONG%20HOP%20TOAN%20TINH\CCTHA%204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V-2017\TONG%20HOP%20TOAN%20TINH\CCTHA%205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V-2017\TONG%20HOP%20TOAN%20TINH\CCTHA%2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</sheetNames>
    <sheetDataSet>
      <sheetData sheetId="1">
        <row r="3">
          <cell r="B3" t="str">
            <v>1.Hoãn thi hành án</v>
          </cell>
        </row>
        <row r="4">
          <cell r="B4" t="str">
            <v>2.Tạm đình chỉ thi hành án</v>
          </cell>
        </row>
        <row r="5">
          <cell r="B5" t="str">
            <v>3.Đang áp dụng biện pháp bảo đảm</v>
          </cell>
        </row>
        <row r="6">
          <cell r="B6" t="str">
            <v>4.Bản án tuyên không rõ (đề nghị Tòa án giải thích)</v>
          </cell>
        </row>
        <row r="7">
          <cell r="B7" t="str">
            <v>5.Có nhiều quan điểm khác nhau về việc xử lý tài sản thi hành án</v>
          </cell>
        </row>
        <row r="8">
          <cell r="B8" t="str">
            <v>6.Tài sản kê biên chưa bán được (đang thẩm định giá, đang thông báo, giảm giá tài sản nhiều lần)</v>
          </cell>
        </row>
        <row r="9">
          <cell r="B9" t="str">
            <v>7.Đang chia tài sản chung</v>
          </cell>
        </row>
        <row r="10">
          <cell r="B10" t="str">
            <v>8.Trị giá tài sản quá lớn so với số tiền phải thi hành</v>
          </cell>
        </row>
        <row r="11">
          <cell r="B11" t="str">
            <v>9.Đang trong thời hạn tự nguyện thi hành án</v>
          </cell>
        </row>
        <row r="12">
          <cell r="B12" t="str">
            <v>10.Đang xác minh tài sản thi hành án</v>
          </cell>
        </row>
        <row r="13">
          <cell r="B13" t="str">
            <v>11.Người nước ngoài hiện đang không có mặt tại Việt Nam</v>
          </cell>
        </row>
        <row r="14">
          <cell r="B14" t="str">
            <v>12.Tài sản có tranh chấp (đang khởi kiện)</v>
          </cell>
        </row>
        <row r="15">
          <cell r="B15" t="str">
            <v>13.Các bên thỏa thuận ấn định thời gian trả tiền, xin tự bán tài sản</v>
          </cell>
        </row>
        <row r="16">
          <cell r="B16" t="str">
            <v>14.Lý do khác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Triệu Phong</v>
          </cell>
        </row>
        <row r="13">
          <cell r="B13" t="str">
            <v>Nguyễn Trình</v>
          </cell>
          <cell r="D13">
            <v>12</v>
          </cell>
          <cell r="E13">
            <v>76</v>
          </cell>
          <cell r="F13">
            <v>1</v>
          </cell>
          <cell r="G13">
            <v>0</v>
          </cell>
          <cell r="J13">
            <v>77</v>
          </cell>
          <cell r="K13">
            <v>0</v>
          </cell>
          <cell r="L13">
            <v>3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7</v>
          </cell>
        </row>
        <row r="14">
          <cell r="B14" t="str">
            <v>Nguyễn Quốc Hùng</v>
          </cell>
          <cell r="D14">
            <v>13</v>
          </cell>
          <cell r="E14">
            <v>78</v>
          </cell>
          <cell r="F14">
            <v>0</v>
          </cell>
          <cell r="G14">
            <v>0</v>
          </cell>
          <cell r="J14">
            <v>78</v>
          </cell>
          <cell r="K14">
            <v>1</v>
          </cell>
          <cell r="L14">
            <v>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5</v>
          </cell>
        </row>
        <row r="15">
          <cell r="B15" t="str">
            <v>Trần Thị Sen</v>
          </cell>
          <cell r="D15">
            <v>15</v>
          </cell>
          <cell r="E15">
            <v>56</v>
          </cell>
          <cell r="F15">
            <v>1</v>
          </cell>
          <cell r="G15">
            <v>0</v>
          </cell>
          <cell r="J15">
            <v>56</v>
          </cell>
          <cell r="K15">
            <v>0</v>
          </cell>
          <cell r="L15">
            <v>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8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Chi cục THADS huyện Triệu Phong</v>
          </cell>
        </row>
        <row r="13">
          <cell r="B13" t="str">
            <v>Nguyễn Trình</v>
          </cell>
          <cell r="D13">
            <v>322346</v>
          </cell>
          <cell r="E13">
            <v>276807</v>
          </cell>
          <cell r="F13">
            <v>13600</v>
          </cell>
          <cell r="G13">
            <v>0</v>
          </cell>
          <cell r="J13">
            <v>99052</v>
          </cell>
          <cell r="K13">
            <v>0</v>
          </cell>
          <cell r="L13">
            <v>0</v>
          </cell>
          <cell r="M13">
            <v>67100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419401</v>
          </cell>
        </row>
        <row r="14">
          <cell r="B14" t="str">
            <v>Nguyễn Quốc Hùng</v>
          </cell>
          <cell r="D14">
            <v>1911923</v>
          </cell>
          <cell r="E14">
            <v>1629480</v>
          </cell>
          <cell r="F14">
            <v>0</v>
          </cell>
          <cell r="G14">
            <v>0</v>
          </cell>
          <cell r="J14">
            <v>271943</v>
          </cell>
          <cell r="K14">
            <v>102500</v>
          </cell>
          <cell r="L14">
            <v>0</v>
          </cell>
          <cell r="M14">
            <v>378105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2788855</v>
          </cell>
        </row>
        <row r="15">
          <cell r="B15" t="str">
            <v>Trần Thị Sen</v>
          </cell>
          <cell r="D15">
            <v>296025</v>
          </cell>
          <cell r="E15">
            <v>188697</v>
          </cell>
          <cell r="F15">
            <v>27000</v>
          </cell>
          <cell r="G15">
            <v>0</v>
          </cell>
          <cell r="J15">
            <v>124372</v>
          </cell>
          <cell r="K15">
            <v>0</v>
          </cell>
          <cell r="L15">
            <v>0</v>
          </cell>
          <cell r="M15">
            <v>56344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277006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Cam Lộ</v>
          </cell>
        </row>
        <row r="13">
          <cell r="B13" t="str">
            <v>Nguyễn Thị Miền</v>
          </cell>
          <cell r="D13">
            <v>18</v>
          </cell>
          <cell r="E13">
            <v>59</v>
          </cell>
          <cell r="F13">
            <v>0</v>
          </cell>
          <cell r="G13">
            <v>0</v>
          </cell>
          <cell r="J13">
            <v>60</v>
          </cell>
          <cell r="K13">
            <v>1</v>
          </cell>
          <cell r="L13">
            <v>11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5</v>
          </cell>
        </row>
        <row r="14">
          <cell r="B14" t="str">
            <v>Hoàng Thị Kim Anh</v>
          </cell>
          <cell r="D14">
            <v>9</v>
          </cell>
          <cell r="E14">
            <v>63</v>
          </cell>
          <cell r="F14">
            <v>2</v>
          </cell>
          <cell r="G14">
            <v>0</v>
          </cell>
          <cell r="J14">
            <v>61</v>
          </cell>
          <cell r="K14">
            <v>0</v>
          </cell>
          <cell r="L14">
            <v>4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5</v>
          </cell>
        </row>
        <row r="15">
          <cell r="B15" t="str">
            <v>Nguyễn Thị Phượng</v>
          </cell>
          <cell r="D15">
            <v>23</v>
          </cell>
          <cell r="E15">
            <v>55</v>
          </cell>
          <cell r="F15">
            <v>0</v>
          </cell>
          <cell r="G15">
            <v>0</v>
          </cell>
          <cell r="J15">
            <v>52</v>
          </cell>
          <cell r="K15">
            <v>2</v>
          </cell>
          <cell r="L15">
            <v>9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15</v>
          </cell>
        </row>
        <row r="16">
          <cell r="B16" t="str">
            <v>Ngô Tú Ngọc</v>
          </cell>
          <cell r="D16">
            <v>0</v>
          </cell>
          <cell r="E16">
            <v>15</v>
          </cell>
          <cell r="F16">
            <v>0</v>
          </cell>
          <cell r="G16">
            <v>0</v>
          </cell>
          <cell r="J16">
            <v>15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Chi cục THADS huyện Cam Lộ</v>
          </cell>
        </row>
        <row r="13">
          <cell r="B13" t="str">
            <v>Nguyễn Thị Miền</v>
          </cell>
          <cell r="D13">
            <v>15153453</v>
          </cell>
          <cell r="E13">
            <v>986668</v>
          </cell>
          <cell r="F13">
            <v>0</v>
          </cell>
          <cell r="G13">
            <v>0</v>
          </cell>
          <cell r="J13">
            <v>7331623</v>
          </cell>
          <cell r="K13">
            <v>99636</v>
          </cell>
          <cell r="L13">
            <v>0</v>
          </cell>
          <cell r="M13">
            <v>3178969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5529893</v>
          </cell>
        </row>
        <row r="14">
          <cell r="B14" t="str">
            <v>Hoàng Thị Kim Anh</v>
          </cell>
          <cell r="D14">
            <v>245825</v>
          </cell>
          <cell r="E14">
            <v>255371</v>
          </cell>
          <cell r="F14">
            <v>5650</v>
          </cell>
          <cell r="G14">
            <v>0</v>
          </cell>
          <cell r="J14">
            <v>301032</v>
          </cell>
          <cell r="K14">
            <v>55015</v>
          </cell>
          <cell r="L14">
            <v>0</v>
          </cell>
          <cell r="M14">
            <v>124414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15085</v>
          </cell>
        </row>
        <row r="15">
          <cell r="B15" t="str">
            <v>Nguyễn Thị Phượng</v>
          </cell>
          <cell r="D15">
            <v>3187371</v>
          </cell>
          <cell r="E15">
            <v>748464</v>
          </cell>
          <cell r="F15">
            <v>0</v>
          </cell>
          <cell r="G15">
            <v>0</v>
          </cell>
          <cell r="J15">
            <v>222347</v>
          </cell>
          <cell r="K15">
            <v>946352</v>
          </cell>
          <cell r="L15">
            <v>0</v>
          </cell>
          <cell r="M15">
            <v>803937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1963199</v>
          </cell>
        </row>
        <row r="16">
          <cell r="B16" t="str">
            <v>Ngô Tú Ngọc</v>
          </cell>
          <cell r="D16">
            <v>0</v>
          </cell>
          <cell r="E16">
            <v>114471</v>
          </cell>
          <cell r="F16">
            <v>0</v>
          </cell>
          <cell r="G16">
            <v>0</v>
          </cell>
          <cell r="J16">
            <v>114471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Đakrông</v>
          </cell>
        </row>
        <row r="13">
          <cell r="B13" t="str">
            <v>Trần Ngọc Văn</v>
          </cell>
          <cell r="D13">
            <v>0</v>
          </cell>
          <cell r="E13">
            <v>21</v>
          </cell>
          <cell r="F13">
            <v>0</v>
          </cell>
          <cell r="G13">
            <v>0</v>
          </cell>
          <cell r="J13">
            <v>21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Lê Nam Thanh Tài</v>
          </cell>
          <cell r="D14">
            <v>7</v>
          </cell>
          <cell r="E14">
            <v>34</v>
          </cell>
          <cell r="F14">
            <v>1</v>
          </cell>
          <cell r="G14">
            <v>0</v>
          </cell>
          <cell r="J14">
            <v>33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5</v>
          </cell>
        </row>
        <row r="15">
          <cell r="B15" t="str">
            <v>Văn Viết Phúc</v>
          </cell>
          <cell r="D15">
            <v>5</v>
          </cell>
          <cell r="E15">
            <v>24</v>
          </cell>
          <cell r="F15">
            <v>1</v>
          </cell>
          <cell r="G15">
            <v>0</v>
          </cell>
          <cell r="J15">
            <v>17</v>
          </cell>
          <cell r="K15">
            <v>0</v>
          </cell>
          <cell r="L15">
            <v>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10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Chi cục THADS huyện Đakrông</v>
          </cell>
        </row>
        <row r="13">
          <cell r="B13" t="str">
            <v>Trần Ngọc Văn</v>
          </cell>
          <cell r="D13">
            <v>0</v>
          </cell>
          <cell r="E13">
            <v>7426</v>
          </cell>
          <cell r="F13">
            <v>0</v>
          </cell>
          <cell r="G13">
            <v>0</v>
          </cell>
          <cell r="J13">
            <v>7426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Lê Nam Thanh Tài</v>
          </cell>
          <cell r="D14">
            <v>933571</v>
          </cell>
          <cell r="E14">
            <v>170755</v>
          </cell>
          <cell r="F14">
            <v>3000</v>
          </cell>
          <cell r="G14">
            <v>0</v>
          </cell>
          <cell r="J14">
            <v>148935</v>
          </cell>
          <cell r="K14">
            <v>18820</v>
          </cell>
          <cell r="L14">
            <v>0</v>
          </cell>
          <cell r="M14">
            <v>362915</v>
          </cell>
          <cell r="N14">
            <v>0</v>
          </cell>
          <cell r="O14">
            <v>0</v>
          </cell>
          <cell r="P14">
            <v>0</v>
          </cell>
          <cell r="Q14">
            <v>1500</v>
          </cell>
          <cell r="R14">
            <v>569156</v>
          </cell>
        </row>
        <row r="15">
          <cell r="B15" t="str">
            <v>Văn Viết Phúc</v>
          </cell>
          <cell r="D15">
            <v>971440</v>
          </cell>
          <cell r="E15">
            <v>1560412</v>
          </cell>
          <cell r="F15">
            <v>1196054</v>
          </cell>
          <cell r="G15">
            <v>0</v>
          </cell>
          <cell r="J15">
            <v>86425</v>
          </cell>
          <cell r="K15">
            <v>0</v>
          </cell>
          <cell r="L15">
            <v>0</v>
          </cell>
          <cell r="M15">
            <v>33000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1216373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Hướng Hóa</v>
          </cell>
        </row>
        <row r="13">
          <cell r="B13" t="str">
            <v>Phan Nhật Việt</v>
          </cell>
          <cell r="D13">
            <v>0</v>
          </cell>
          <cell r="E13">
            <v>27</v>
          </cell>
          <cell r="F13">
            <v>0</v>
          </cell>
          <cell r="G13">
            <v>0</v>
          </cell>
          <cell r="J13">
            <v>27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Nguyễn Ngọc Cường</v>
          </cell>
          <cell r="D14">
            <v>42</v>
          </cell>
          <cell r="E14">
            <v>155</v>
          </cell>
          <cell r="F14">
            <v>3</v>
          </cell>
          <cell r="G14">
            <v>0</v>
          </cell>
          <cell r="J14">
            <v>146</v>
          </cell>
          <cell r="K14">
            <v>5</v>
          </cell>
          <cell r="L14">
            <v>18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25</v>
          </cell>
        </row>
        <row r="15">
          <cell r="B15" t="str">
            <v>Vũ Hải Sơn</v>
          </cell>
          <cell r="D15">
            <v>46</v>
          </cell>
          <cell r="E15">
            <v>131</v>
          </cell>
          <cell r="F15">
            <v>1</v>
          </cell>
          <cell r="G15">
            <v>0</v>
          </cell>
          <cell r="J15">
            <v>126</v>
          </cell>
          <cell r="K15">
            <v>7</v>
          </cell>
          <cell r="L15">
            <v>15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28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Chi cục THADS huyện Hướng Hóa</v>
          </cell>
        </row>
        <row r="13">
          <cell r="B13" t="str">
            <v>Phan Nhật Việt</v>
          </cell>
          <cell r="D13">
            <v>0</v>
          </cell>
          <cell r="E13">
            <v>73473</v>
          </cell>
          <cell r="F13">
            <v>200</v>
          </cell>
          <cell r="G13">
            <v>0</v>
          </cell>
          <cell r="J13">
            <v>59273</v>
          </cell>
          <cell r="K13">
            <v>14000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Nguyễn Ngọc Cường</v>
          </cell>
          <cell r="D14">
            <v>29768841</v>
          </cell>
          <cell r="E14">
            <v>4260637</v>
          </cell>
          <cell r="F14">
            <v>5601</v>
          </cell>
          <cell r="G14">
            <v>0</v>
          </cell>
          <cell r="J14">
            <v>2460582</v>
          </cell>
          <cell r="K14">
            <v>431961</v>
          </cell>
          <cell r="L14">
            <v>0</v>
          </cell>
          <cell r="M14">
            <v>1725964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29405370</v>
          </cell>
        </row>
        <row r="15">
          <cell r="B15" t="str">
            <v>Vũ Hải Sơn</v>
          </cell>
          <cell r="D15">
            <v>12647088</v>
          </cell>
          <cell r="E15">
            <v>2034941</v>
          </cell>
          <cell r="F15">
            <v>9000</v>
          </cell>
          <cell r="G15">
            <v>0</v>
          </cell>
          <cell r="J15">
            <v>2452668</v>
          </cell>
          <cell r="K15">
            <v>1053755</v>
          </cell>
          <cell r="L15">
            <v>0</v>
          </cell>
          <cell r="M15">
            <v>637400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10529206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ãu BC mien giam 8"/>
      <sheetName val="Mau an tuyen khong ro 9"/>
      <sheetName val="Mau cuong che 10"/>
      <sheetName val="Co cau bien che Mau 13"/>
      <sheetName val="Báo cáo chất lượng CB Mẫu 14"/>
      <sheetName val="Mau giam sat  15"/>
      <sheetName val="Mãu báo cáo Kiểm sát 16"/>
      <sheetName val="Bao cao khang nghi 17"/>
      <sheetName val="Bao cao ve Boi thuong NN 18"/>
      <sheetName val="bieu lay so lieu bc viet"/>
      <sheetName val="Thong tin"/>
      <sheetName val="01"/>
      <sheetName val="PT 01"/>
      <sheetName val="02"/>
      <sheetName val="PT02"/>
      <sheetName val="03"/>
      <sheetName val="PT03"/>
      <sheetName val="04"/>
      <sheetName val="PT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1">
        <row r="3">
          <cell r="B3" t="str">
            <v>12 tháng / năm 2017</v>
          </cell>
        </row>
        <row r="4">
          <cell r="B4" t="str">
            <v>CTHADS tỉnh Quảng Trị</v>
          </cell>
        </row>
        <row r="5">
          <cell r="B5" t="str">
            <v>Nguyễn Minh Tuệ</v>
          </cell>
        </row>
        <row r="6">
          <cell r="B6" t="str">
            <v>Nguyễn Tài Ba</v>
          </cell>
        </row>
        <row r="7">
          <cell r="B7" t="str">
            <v>CỤC TRƯỞNG</v>
          </cell>
        </row>
        <row r="8">
          <cell r="B8" t="str">
            <v>Quảng Trị, ngày 02 tháng 10 năm 2017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0">
        <row r="12">
          <cell r="C12">
            <v>372</v>
          </cell>
        </row>
        <row r="13">
          <cell r="C13">
            <v>2389</v>
          </cell>
        </row>
        <row r="14">
          <cell r="C14">
            <v>13</v>
          </cell>
        </row>
        <row r="15">
          <cell r="C15">
            <v>0</v>
          </cell>
        </row>
        <row r="18">
          <cell r="C18">
            <v>2336</v>
          </cell>
        </row>
        <row r="19">
          <cell r="C19">
            <v>4</v>
          </cell>
        </row>
        <row r="20">
          <cell r="C20">
            <v>131</v>
          </cell>
        </row>
        <row r="21">
          <cell r="C21">
            <v>5</v>
          </cell>
        </row>
        <row r="22">
          <cell r="C22">
            <v>1</v>
          </cell>
        </row>
        <row r="23">
          <cell r="C23">
            <v>0</v>
          </cell>
        </row>
        <row r="24">
          <cell r="C24">
            <v>1</v>
          </cell>
        </row>
        <row r="25">
          <cell r="C25">
            <v>270</v>
          </cell>
        </row>
      </sheetData>
      <sheetData sheetId="2">
        <row r="12">
          <cell r="C12">
            <v>247</v>
          </cell>
        </row>
        <row r="13">
          <cell r="C13">
            <v>395</v>
          </cell>
        </row>
        <row r="14">
          <cell r="C14">
            <v>21</v>
          </cell>
        </row>
        <row r="15">
          <cell r="C15">
            <v>0</v>
          </cell>
        </row>
        <row r="18">
          <cell r="C18">
            <v>251</v>
          </cell>
        </row>
        <row r="19">
          <cell r="C19">
            <v>29</v>
          </cell>
        </row>
        <row r="20">
          <cell r="C20">
            <v>133</v>
          </cell>
        </row>
        <row r="21">
          <cell r="C21">
            <v>6</v>
          </cell>
        </row>
        <row r="22">
          <cell r="C22">
            <v>2</v>
          </cell>
        </row>
        <row r="23">
          <cell r="C23">
            <v>0</v>
          </cell>
        </row>
        <row r="24">
          <cell r="C24">
            <v>1</v>
          </cell>
        </row>
        <row r="25">
          <cell r="C25">
            <v>199</v>
          </cell>
        </row>
      </sheetData>
      <sheetData sheetId="4">
        <row r="12">
          <cell r="C12">
            <v>8361361</v>
          </cell>
        </row>
        <row r="13">
          <cell r="C13">
            <v>9791535</v>
          </cell>
        </row>
        <row r="14">
          <cell r="C14">
            <v>263944</v>
          </cell>
        </row>
        <row r="15">
          <cell r="C15">
            <v>0</v>
          </cell>
        </row>
        <row r="18">
          <cell r="C18">
            <v>8926621</v>
          </cell>
        </row>
        <row r="19">
          <cell r="C19">
            <v>51931</v>
          </cell>
        </row>
        <row r="20">
          <cell r="C20">
            <v>0</v>
          </cell>
        </row>
        <row r="21">
          <cell r="C21">
            <v>1914869</v>
          </cell>
        </row>
        <row r="22">
          <cell r="C22">
            <v>182460</v>
          </cell>
        </row>
        <row r="23">
          <cell r="C23">
            <v>54803</v>
          </cell>
        </row>
        <row r="24">
          <cell r="C24">
            <v>0</v>
          </cell>
        </row>
        <row r="25">
          <cell r="C25">
            <v>1700</v>
          </cell>
        </row>
        <row r="26">
          <cell r="C26">
            <v>6756568</v>
          </cell>
        </row>
      </sheetData>
      <sheetData sheetId="6">
        <row r="12">
          <cell r="C12">
            <v>162761536</v>
          </cell>
        </row>
        <row r="13">
          <cell r="C13">
            <v>71254738</v>
          </cell>
        </row>
        <row r="14">
          <cell r="C14">
            <v>7316091</v>
          </cell>
        </row>
        <row r="15">
          <cell r="C15">
            <v>0</v>
          </cell>
        </row>
        <row r="18">
          <cell r="C18">
            <v>24020609</v>
          </cell>
        </row>
        <row r="19">
          <cell r="C19">
            <v>5332724</v>
          </cell>
        </row>
        <row r="20">
          <cell r="C20">
            <v>25039118</v>
          </cell>
        </row>
        <row r="21">
          <cell r="C21">
            <v>5988356</v>
          </cell>
        </row>
        <row r="22">
          <cell r="C22">
            <v>1426751</v>
          </cell>
        </row>
        <row r="23">
          <cell r="C23">
            <v>0</v>
          </cell>
        </row>
        <row r="24">
          <cell r="C24">
            <v>1500</v>
          </cell>
        </row>
        <row r="25">
          <cell r="C25">
            <v>164891125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Cục THADS tỉnh Quảng Trị</v>
          </cell>
        </row>
        <row r="13">
          <cell r="B13" t="str">
            <v>Lê Thị Mỹ Hạnh</v>
          </cell>
          <cell r="D13">
            <v>10</v>
          </cell>
          <cell r="E13">
            <v>38</v>
          </cell>
          <cell r="F13">
            <v>0</v>
          </cell>
          <cell r="G13">
            <v>0</v>
          </cell>
          <cell r="J13">
            <v>37</v>
          </cell>
          <cell r="K13">
            <v>0</v>
          </cell>
          <cell r="L13">
            <v>5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6</v>
          </cell>
        </row>
        <row r="14">
          <cell r="B14" t="str">
            <v>Trần Kim Dũng</v>
          </cell>
          <cell r="D14">
            <v>9</v>
          </cell>
          <cell r="E14">
            <v>21</v>
          </cell>
          <cell r="F14">
            <v>0</v>
          </cell>
          <cell r="G14">
            <v>0</v>
          </cell>
          <cell r="J14">
            <v>21</v>
          </cell>
          <cell r="K14">
            <v>0</v>
          </cell>
          <cell r="L14">
            <v>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</v>
          </cell>
        </row>
        <row r="15">
          <cell r="B15" t="str">
            <v>Phạm Vũ Ngọc Minh</v>
          </cell>
          <cell r="D15">
            <v>10</v>
          </cell>
          <cell r="E15">
            <v>35</v>
          </cell>
          <cell r="F15">
            <v>0</v>
          </cell>
          <cell r="G15">
            <v>0</v>
          </cell>
          <cell r="J15">
            <v>35</v>
          </cell>
          <cell r="K15">
            <v>0</v>
          </cell>
          <cell r="L15">
            <v>2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8</v>
          </cell>
        </row>
        <row r="16">
          <cell r="B16" t="str">
            <v>Trương Văn Đới</v>
          </cell>
          <cell r="D16">
            <v>7</v>
          </cell>
          <cell r="E16">
            <v>18</v>
          </cell>
          <cell r="F16">
            <v>0</v>
          </cell>
          <cell r="G16">
            <v>0</v>
          </cell>
          <cell r="J16">
            <v>13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12</v>
          </cell>
        </row>
        <row r="17">
          <cell r="B17" t="str">
            <v>Trần Văn Đạt</v>
          </cell>
          <cell r="D17">
            <v>14</v>
          </cell>
          <cell r="E17">
            <v>31</v>
          </cell>
          <cell r="F17">
            <v>1</v>
          </cell>
          <cell r="G17">
            <v>0</v>
          </cell>
          <cell r="J17">
            <v>28</v>
          </cell>
          <cell r="K17">
            <v>0</v>
          </cell>
          <cell r="L17">
            <v>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9</v>
          </cell>
        </row>
        <row r="18">
          <cell r="B18" t="str">
            <v>Đặng Xuân Thân</v>
          </cell>
          <cell r="D18">
            <v>23</v>
          </cell>
          <cell r="E18">
            <v>3</v>
          </cell>
          <cell r="F18">
            <v>0</v>
          </cell>
          <cell r="G18">
            <v>0</v>
          </cell>
          <cell r="J18">
            <v>9</v>
          </cell>
          <cell r="K18">
            <v>0</v>
          </cell>
          <cell r="L18">
            <v>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14</v>
          </cell>
        </row>
        <row r="19">
          <cell r="B19" t="str">
            <v>Lê Giang Sơn</v>
          </cell>
          <cell r="D19">
            <v>12</v>
          </cell>
          <cell r="E19">
            <v>13</v>
          </cell>
          <cell r="F19">
            <v>0</v>
          </cell>
          <cell r="G19">
            <v>0</v>
          </cell>
          <cell r="J19">
            <v>10</v>
          </cell>
          <cell r="K19">
            <v>0</v>
          </cell>
          <cell r="L19">
            <v>3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12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Cục THADS tỉnh Quảng Trị</v>
          </cell>
        </row>
        <row r="13">
          <cell r="B13" t="str">
            <v>Lê Thị Mỹ Hạnh</v>
          </cell>
          <cell r="D13">
            <v>2809068</v>
          </cell>
          <cell r="E13">
            <v>876258</v>
          </cell>
          <cell r="F13">
            <v>0</v>
          </cell>
          <cell r="G13">
            <v>0</v>
          </cell>
          <cell r="J13">
            <v>3020705</v>
          </cell>
          <cell r="K13">
            <v>144000</v>
          </cell>
          <cell r="L13">
            <v>0</v>
          </cell>
          <cell r="M13">
            <v>162940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357681</v>
          </cell>
        </row>
        <row r="14">
          <cell r="B14" t="str">
            <v>Trần Kim Dũng</v>
          </cell>
          <cell r="D14">
            <v>173624</v>
          </cell>
          <cell r="E14">
            <v>1315177</v>
          </cell>
          <cell r="F14">
            <v>0</v>
          </cell>
          <cell r="G14">
            <v>0</v>
          </cell>
          <cell r="J14">
            <v>549382</v>
          </cell>
          <cell r="K14">
            <v>0</v>
          </cell>
          <cell r="L14">
            <v>0</v>
          </cell>
          <cell r="M14">
            <v>718837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220582</v>
          </cell>
        </row>
        <row r="15">
          <cell r="B15" t="str">
            <v>Phạm Vũ Ngọc Minh</v>
          </cell>
          <cell r="D15">
            <v>1839164</v>
          </cell>
          <cell r="E15">
            <v>7134955</v>
          </cell>
          <cell r="F15">
            <v>0</v>
          </cell>
          <cell r="G15">
            <v>0</v>
          </cell>
          <cell r="J15">
            <v>254492</v>
          </cell>
          <cell r="K15">
            <v>0</v>
          </cell>
          <cell r="L15">
            <v>0</v>
          </cell>
          <cell r="M15">
            <v>153234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8566393</v>
          </cell>
        </row>
        <row r="16">
          <cell r="B16" t="str">
            <v>Trương Văn Đới</v>
          </cell>
          <cell r="D16">
            <v>7584825</v>
          </cell>
          <cell r="E16">
            <v>407955</v>
          </cell>
          <cell r="F16">
            <v>0</v>
          </cell>
          <cell r="G16">
            <v>0</v>
          </cell>
          <cell r="J16">
            <v>462746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7530034</v>
          </cell>
        </row>
        <row r="17">
          <cell r="B17" t="str">
            <v>Trần Văn Đạt</v>
          </cell>
          <cell r="D17">
            <v>790785</v>
          </cell>
          <cell r="E17">
            <v>3635297</v>
          </cell>
          <cell r="F17">
            <v>2146963</v>
          </cell>
          <cell r="G17">
            <v>0</v>
          </cell>
          <cell r="J17">
            <v>1207294</v>
          </cell>
          <cell r="K17">
            <v>147898</v>
          </cell>
          <cell r="L17">
            <v>0</v>
          </cell>
          <cell r="M17">
            <v>302975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620952</v>
          </cell>
        </row>
        <row r="18">
          <cell r="B18" t="str">
            <v>Đặng Xuân Thân</v>
          </cell>
          <cell r="D18">
            <v>1857384</v>
          </cell>
          <cell r="E18">
            <v>37415</v>
          </cell>
          <cell r="F18">
            <v>0</v>
          </cell>
          <cell r="G18">
            <v>0</v>
          </cell>
          <cell r="J18">
            <v>144827</v>
          </cell>
          <cell r="K18">
            <v>0</v>
          </cell>
          <cell r="L18">
            <v>0</v>
          </cell>
          <cell r="M18">
            <v>131983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1617989</v>
          </cell>
        </row>
        <row r="19">
          <cell r="B19" t="str">
            <v>Lê Giang Sơn</v>
          </cell>
          <cell r="D19">
            <v>1337295</v>
          </cell>
          <cell r="E19">
            <v>774826</v>
          </cell>
          <cell r="F19">
            <v>0</v>
          </cell>
          <cell r="G19">
            <v>0</v>
          </cell>
          <cell r="J19">
            <v>737459</v>
          </cell>
          <cell r="K19">
            <v>5684</v>
          </cell>
          <cell r="L19">
            <v>0</v>
          </cell>
          <cell r="M19">
            <v>806789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562189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TP Đông Hà</v>
          </cell>
        </row>
        <row r="13">
          <cell r="B13" t="str">
            <v>Nguyễn Xuân Đức A</v>
          </cell>
          <cell r="D13">
            <v>46</v>
          </cell>
          <cell r="E13">
            <v>102</v>
          </cell>
          <cell r="F13">
            <v>0</v>
          </cell>
          <cell r="G13">
            <v>0</v>
          </cell>
          <cell r="J13">
            <v>89</v>
          </cell>
          <cell r="K13">
            <v>0</v>
          </cell>
          <cell r="L13">
            <v>8</v>
          </cell>
          <cell r="M13">
            <v>4</v>
          </cell>
          <cell r="N13">
            <v>0</v>
          </cell>
          <cell r="O13">
            <v>0</v>
          </cell>
          <cell r="P13">
            <v>0</v>
          </cell>
          <cell r="Q13">
            <v>47</v>
          </cell>
        </row>
        <row r="14">
          <cell r="B14" t="str">
            <v>Bùi Thị Bích Phượng</v>
          </cell>
          <cell r="D14">
            <v>2</v>
          </cell>
          <cell r="E14">
            <v>103</v>
          </cell>
          <cell r="F14">
            <v>5</v>
          </cell>
          <cell r="G14">
            <v>0</v>
          </cell>
          <cell r="J14">
            <v>98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</row>
        <row r="15">
          <cell r="B15" t="str">
            <v>Võ Đình Đạo</v>
          </cell>
          <cell r="D15">
            <v>24</v>
          </cell>
          <cell r="E15">
            <v>108</v>
          </cell>
          <cell r="F15">
            <v>9</v>
          </cell>
          <cell r="G15">
            <v>0</v>
          </cell>
          <cell r="J15">
            <v>89</v>
          </cell>
          <cell r="K15">
            <v>5</v>
          </cell>
          <cell r="L15">
            <v>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22</v>
          </cell>
        </row>
        <row r="16">
          <cell r="B16" t="str">
            <v>Nguyễn Xuân Đức B</v>
          </cell>
          <cell r="D16">
            <v>47</v>
          </cell>
          <cell r="E16">
            <v>141</v>
          </cell>
          <cell r="F16">
            <v>0</v>
          </cell>
          <cell r="G16">
            <v>0</v>
          </cell>
          <cell r="J16">
            <v>113</v>
          </cell>
          <cell r="K16">
            <v>0</v>
          </cell>
          <cell r="L16">
            <v>30</v>
          </cell>
          <cell r="M16">
            <v>3</v>
          </cell>
          <cell r="N16">
            <v>2</v>
          </cell>
          <cell r="O16">
            <v>0</v>
          </cell>
          <cell r="P16">
            <v>0</v>
          </cell>
          <cell r="Q16">
            <v>40</v>
          </cell>
        </row>
        <row r="17">
          <cell r="B17" t="str">
            <v>Trần Thị Lý</v>
          </cell>
          <cell r="D17">
            <v>17</v>
          </cell>
          <cell r="E17">
            <v>81</v>
          </cell>
          <cell r="F17">
            <v>1</v>
          </cell>
          <cell r="G17">
            <v>0</v>
          </cell>
          <cell r="J17">
            <v>77</v>
          </cell>
          <cell r="K17">
            <v>1</v>
          </cell>
          <cell r="L17">
            <v>8</v>
          </cell>
          <cell r="M17">
            <v>2</v>
          </cell>
          <cell r="N17">
            <v>0</v>
          </cell>
          <cell r="O17">
            <v>0</v>
          </cell>
          <cell r="P17">
            <v>0</v>
          </cell>
          <cell r="Q17">
            <v>9</v>
          </cell>
        </row>
        <row r="18">
          <cell r="B18" t="str">
            <v> Hoàng Thị Thanh Trúc</v>
          </cell>
          <cell r="D18">
            <v>20</v>
          </cell>
          <cell r="E18">
            <v>112</v>
          </cell>
          <cell r="F18">
            <v>0</v>
          </cell>
          <cell r="G18">
            <v>0</v>
          </cell>
          <cell r="J18">
            <v>102</v>
          </cell>
          <cell r="K18">
            <v>1</v>
          </cell>
          <cell r="L18">
            <v>8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21</v>
          </cell>
        </row>
        <row r="19">
          <cell r="B19" t="str">
            <v>Nguyễn Đức Nhân</v>
          </cell>
          <cell r="D19">
            <v>43</v>
          </cell>
          <cell r="E19">
            <v>91</v>
          </cell>
          <cell r="F19">
            <v>0</v>
          </cell>
          <cell r="G19">
            <v>0</v>
          </cell>
          <cell r="J19">
            <v>74</v>
          </cell>
          <cell r="K19">
            <v>3</v>
          </cell>
          <cell r="L19">
            <v>22</v>
          </cell>
          <cell r="M19">
            <v>1</v>
          </cell>
          <cell r="N19">
            <v>1</v>
          </cell>
          <cell r="O19">
            <v>0</v>
          </cell>
          <cell r="P19">
            <v>0</v>
          </cell>
          <cell r="Q19">
            <v>33</v>
          </cell>
        </row>
        <row r="20">
          <cell r="B20" t="str">
            <v>Mai Anh Tuấn</v>
          </cell>
          <cell r="D20">
            <v>0</v>
          </cell>
          <cell r="E20">
            <v>9</v>
          </cell>
          <cell r="F20">
            <v>0</v>
          </cell>
          <cell r="G20">
            <v>0</v>
          </cell>
          <cell r="J20">
            <v>9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Chi cục THADS TP Đông Hà</v>
          </cell>
        </row>
        <row r="13">
          <cell r="B13" t="str">
            <v>Nguyễn Xuân Đức A</v>
          </cell>
          <cell r="D13">
            <v>24145541</v>
          </cell>
          <cell r="E13">
            <v>7799204</v>
          </cell>
          <cell r="F13">
            <v>0</v>
          </cell>
          <cell r="G13">
            <v>0</v>
          </cell>
          <cell r="J13">
            <v>1001842</v>
          </cell>
          <cell r="K13">
            <v>407509</v>
          </cell>
          <cell r="L13">
            <v>0</v>
          </cell>
          <cell r="M13">
            <v>145198</v>
          </cell>
          <cell r="N13">
            <v>3592241</v>
          </cell>
          <cell r="O13">
            <v>0</v>
          </cell>
          <cell r="P13">
            <v>0</v>
          </cell>
          <cell r="Q13">
            <v>0</v>
          </cell>
          <cell r="R13">
            <v>26797955</v>
          </cell>
        </row>
        <row r="14">
          <cell r="B14" t="str">
            <v>Bùi Thị Bích Phượng</v>
          </cell>
          <cell r="D14">
            <v>10707</v>
          </cell>
          <cell r="E14">
            <v>2783518</v>
          </cell>
          <cell r="F14">
            <v>2026626</v>
          </cell>
          <cell r="G14">
            <v>0</v>
          </cell>
          <cell r="J14">
            <v>673457</v>
          </cell>
          <cell r="K14">
            <v>0</v>
          </cell>
          <cell r="L14">
            <v>0</v>
          </cell>
          <cell r="M14">
            <v>86000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8142</v>
          </cell>
        </row>
        <row r="15">
          <cell r="B15" t="str">
            <v>Võ Đình Đạo</v>
          </cell>
          <cell r="D15">
            <v>1997271</v>
          </cell>
          <cell r="E15">
            <v>6662746</v>
          </cell>
          <cell r="F15">
            <v>918428</v>
          </cell>
          <cell r="G15">
            <v>0</v>
          </cell>
          <cell r="J15">
            <v>2465639</v>
          </cell>
          <cell r="K15">
            <v>373484</v>
          </cell>
          <cell r="L15">
            <v>0</v>
          </cell>
          <cell r="M15">
            <v>150013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4752453</v>
          </cell>
        </row>
        <row r="16">
          <cell r="B16" t="str">
            <v>Nguyễn Xuân Đức B</v>
          </cell>
          <cell r="D16">
            <v>15675512</v>
          </cell>
          <cell r="E16">
            <v>6853809</v>
          </cell>
          <cell r="F16">
            <v>0</v>
          </cell>
          <cell r="G16">
            <v>0</v>
          </cell>
          <cell r="J16">
            <v>634432</v>
          </cell>
          <cell r="K16">
            <v>88000</v>
          </cell>
          <cell r="L16">
            <v>0</v>
          </cell>
          <cell r="M16">
            <v>8419040</v>
          </cell>
          <cell r="N16">
            <v>10742</v>
          </cell>
          <cell r="O16">
            <v>1481553</v>
          </cell>
          <cell r="P16">
            <v>0</v>
          </cell>
          <cell r="Q16">
            <v>0</v>
          </cell>
          <cell r="R16">
            <v>11895554</v>
          </cell>
        </row>
        <row r="17">
          <cell r="B17" t="str">
            <v>Trần Thị Lý</v>
          </cell>
          <cell r="D17">
            <v>3331002</v>
          </cell>
          <cell r="E17">
            <v>850602</v>
          </cell>
          <cell r="F17">
            <v>8400</v>
          </cell>
          <cell r="G17">
            <v>0</v>
          </cell>
          <cell r="J17">
            <v>672003</v>
          </cell>
          <cell r="K17">
            <v>20070</v>
          </cell>
          <cell r="L17">
            <v>0</v>
          </cell>
          <cell r="M17">
            <v>1785901</v>
          </cell>
          <cell r="N17">
            <v>1492000</v>
          </cell>
          <cell r="O17">
            <v>0</v>
          </cell>
          <cell r="P17">
            <v>0</v>
          </cell>
          <cell r="Q17">
            <v>0</v>
          </cell>
          <cell r="R17">
            <v>203230</v>
          </cell>
        </row>
        <row r="18">
          <cell r="B18" t="str">
            <v> Hoàng Thị Thanh Trúc</v>
          </cell>
          <cell r="D18">
            <v>2079857</v>
          </cell>
          <cell r="E18">
            <v>2085785</v>
          </cell>
          <cell r="F18">
            <v>0</v>
          </cell>
          <cell r="G18">
            <v>0</v>
          </cell>
          <cell r="J18">
            <v>1230267</v>
          </cell>
          <cell r="K18">
            <v>257363</v>
          </cell>
          <cell r="L18">
            <v>0</v>
          </cell>
          <cell r="M18">
            <v>338393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2339619</v>
          </cell>
        </row>
        <row r="19">
          <cell r="B19" t="str">
            <v>Nguyễn Đức Nhân</v>
          </cell>
          <cell r="D19">
            <v>32917365</v>
          </cell>
          <cell r="E19">
            <v>12080509</v>
          </cell>
          <cell r="F19">
            <v>0</v>
          </cell>
          <cell r="G19">
            <v>0</v>
          </cell>
          <cell r="J19">
            <v>1650948</v>
          </cell>
          <cell r="K19">
            <v>914207</v>
          </cell>
          <cell r="L19">
            <v>0</v>
          </cell>
          <cell r="M19">
            <v>1571098</v>
          </cell>
          <cell r="N19">
            <v>1075833</v>
          </cell>
          <cell r="O19">
            <v>1</v>
          </cell>
          <cell r="P19">
            <v>0</v>
          </cell>
          <cell r="Q19">
            <v>0</v>
          </cell>
          <cell r="R19">
            <v>39785787</v>
          </cell>
        </row>
        <row r="20">
          <cell r="B20" t="str">
            <v>Mai Anh Tuấn</v>
          </cell>
          <cell r="D20">
            <v>0</v>
          </cell>
          <cell r="E20">
            <v>4190</v>
          </cell>
          <cell r="F20">
            <v>0</v>
          </cell>
          <cell r="G20">
            <v>0</v>
          </cell>
          <cell r="J20">
            <v>4190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TX Quảng Trị</v>
          </cell>
        </row>
        <row r="13">
          <cell r="B13" t="str">
            <v>Đào Thị Nhung</v>
          </cell>
          <cell r="D13">
            <v>3</v>
          </cell>
          <cell r="E13">
            <v>56</v>
          </cell>
          <cell r="F13">
            <v>2</v>
          </cell>
          <cell r="G13">
            <v>0</v>
          </cell>
          <cell r="J13">
            <v>52</v>
          </cell>
          <cell r="K13">
            <v>1</v>
          </cell>
          <cell r="L13">
            <v>3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</v>
          </cell>
        </row>
        <row r="14">
          <cell r="B14" t="str">
            <v>Nguyễn Ngọc Lành</v>
          </cell>
          <cell r="D14">
            <v>9</v>
          </cell>
          <cell r="E14">
            <v>50</v>
          </cell>
          <cell r="F14">
            <v>3</v>
          </cell>
          <cell r="G14">
            <v>0</v>
          </cell>
          <cell r="J14">
            <v>49</v>
          </cell>
          <cell r="K14">
            <v>0</v>
          </cell>
          <cell r="L14">
            <v>3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</v>
          </cell>
        </row>
        <row r="15">
          <cell r="B15" t="str">
            <v>Phan Văn Tăng</v>
          </cell>
          <cell r="D15">
            <v>8</v>
          </cell>
          <cell r="E15">
            <v>39</v>
          </cell>
          <cell r="F15">
            <v>0</v>
          </cell>
          <cell r="G15">
            <v>0</v>
          </cell>
          <cell r="J15">
            <v>36</v>
          </cell>
          <cell r="K15">
            <v>0</v>
          </cell>
          <cell r="L15">
            <v>2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  <cell r="Q15">
            <v>8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Chi cục THADS TX Quảng Trị</v>
          </cell>
        </row>
        <row r="13">
          <cell r="B13" t="str">
            <v>Đào Thị Nhung</v>
          </cell>
          <cell r="D13">
            <v>298131</v>
          </cell>
          <cell r="E13">
            <v>1142824</v>
          </cell>
          <cell r="F13">
            <v>808615</v>
          </cell>
          <cell r="G13">
            <v>0</v>
          </cell>
          <cell r="J13">
            <v>291814</v>
          </cell>
          <cell r="K13">
            <v>1</v>
          </cell>
          <cell r="L13">
            <v>0</v>
          </cell>
          <cell r="M13">
            <v>336852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3673</v>
          </cell>
        </row>
        <row r="14">
          <cell r="B14" t="str">
            <v>Nguyễn Ngọc Lành</v>
          </cell>
          <cell r="D14">
            <v>307214</v>
          </cell>
          <cell r="E14">
            <v>1892534</v>
          </cell>
          <cell r="F14">
            <v>230221</v>
          </cell>
          <cell r="G14">
            <v>0</v>
          </cell>
          <cell r="J14">
            <v>534879</v>
          </cell>
          <cell r="K14">
            <v>29031</v>
          </cell>
          <cell r="L14">
            <v>0</v>
          </cell>
          <cell r="M14">
            <v>1135204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270413</v>
          </cell>
        </row>
        <row r="15">
          <cell r="B15" t="str">
            <v>Phan Văn Tăng</v>
          </cell>
          <cell r="D15">
            <v>3076011</v>
          </cell>
          <cell r="E15">
            <v>93390</v>
          </cell>
          <cell r="F15">
            <v>0</v>
          </cell>
          <cell r="G15">
            <v>0</v>
          </cell>
          <cell r="J15">
            <v>94245</v>
          </cell>
          <cell r="K15">
            <v>12696</v>
          </cell>
          <cell r="L15">
            <v>0</v>
          </cell>
          <cell r="M15">
            <v>8500</v>
          </cell>
          <cell r="N15">
            <v>0</v>
          </cell>
          <cell r="O15">
            <v>0</v>
          </cell>
          <cell r="P15">
            <v>0</v>
          </cell>
          <cell r="Q15">
            <v>1700</v>
          </cell>
          <cell r="R15">
            <v>3052260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Vĩnh Linh</v>
          </cell>
        </row>
        <row r="13">
          <cell r="B13" t="str">
            <v>Trần Văn Minh</v>
          </cell>
          <cell r="D13">
            <v>0</v>
          </cell>
          <cell r="E13">
            <v>33</v>
          </cell>
          <cell r="F13">
            <v>0</v>
          </cell>
          <cell r="G13">
            <v>0</v>
          </cell>
          <cell r="J13">
            <v>33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Lê Xuân Ninh</v>
          </cell>
          <cell r="D14">
            <v>15</v>
          </cell>
          <cell r="E14">
            <v>125</v>
          </cell>
          <cell r="F14">
            <v>2</v>
          </cell>
          <cell r="G14">
            <v>0</v>
          </cell>
          <cell r="J14">
            <v>125</v>
          </cell>
          <cell r="K14">
            <v>1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11</v>
          </cell>
        </row>
        <row r="15">
          <cell r="B15" t="str">
            <v>Tạ Công Tuấn</v>
          </cell>
          <cell r="D15">
            <v>12</v>
          </cell>
          <cell r="E15">
            <v>90</v>
          </cell>
          <cell r="F15">
            <v>0</v>
          </cell>
          <cell r="G15">
            <v>0</v>
          </cell>
          <cell r="J15">
            <v>89</v>
          </cell>
          <cell r="K15">
            <v>0</v>
          </cell>
          <cell r="L15">
            <v>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9</v>
          </cell>
        </row>
        <row r="16">
          <cell r="B16" t="str">
            <v>Lê Thị Hải Châu</v>
          </cell>
          <cell r="D16">
            <v>17</v>
          </cell>
          <cell r="E16">
            <v>99</v>
          </cell>
          <cell r="F16">
            <v>0</v>
          </cell>
          <cell r="G16">
            <v>0</v>
          </cell>
          <cell r="J16">
            <v>99</v>
          </cell>
          <cell r="K16">
            <v>0</v>
          </cell>
          <cell r="L16">
            <v>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10</v>
          </cell>
        </row>
        <row r="17">
          <cell r="B17" t="str">
            <v>Trần Thị Phượng</v>
          </cell>
          <cell r="D17">
            <v>5</v>
          </cell>
          <cell r="E17">
            <v>117</v>
          </cell>
          <cell r="F17">
            <v>0</v>
          </cell>
          <cell r="G17">
            <v>0</v>
          </cell>
          <cell r="J17">
            <v>114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8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Chi cục THADS huyện Vĩnh Linh</v>
          </cell>
        </row>
        <row r="13">
          <cell r="B13" t="str">
            <v>Trần Văn Minh</v>
          </cell>
          <cell r="D13">
            <v>0</v>
          </cell>
          <cell r="E13">
            <v>23455</v>
          </cell>
          <cell r="F13">
            <v>0</v>
          </cell>
          <cell r="G13">
            <v>0</v>
          </cell>
          <cell r="J13">
            <v>23455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Lê Xuân Ninh</v>
          </cell>
          <cell r="D14">
            <v>432870</v>
          </cell>
          <cell r="E14">
            <v>293896</v>
          </cell>
          <cell r="F14">
            <v>44500</v>
          </cell>
          <cell r="G14">
            <v>0</v>
          </cell>
          <cell r="J14">
            <v>267280</v>
          </cell>
          <cell r="K14">
            <v>4900</v>
          </cell>
          <cell r="L14">
            <v>0</v>
          </cell>
          <cell r="M14">
            <v>5760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404326</v>
          </cell>
        </row>
        <row r="15">
          <cell r="B15" t="str">
            <v>Tạ Công Tuấn</v>
          </cell>
          <cell r="D15">
            <v>1112174</v>
          </cell>
          <cell r="E15">
            <v>202939</v>
          </cell>
          <cell r="F15">
            <v>0</v>
          </cell>
          <cell r="G15">
            <v>0</v>
          </cell>
          <cell r="J15">
            <v>180114</v>
          </cell>
          <cell r="K15">
            <v>0</v>
          </cell>
          <cell r="L15">
            <v>0</v>
          </cell>
          <cell r="M15">
            <v>37000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1097999</v>
          </cell>
        </row>
        <row r="16">
          <cell r="B16" t="str">
            <v>Lê Thị Hải Châu</v>
          </cell>
          <cell r="D16">
            <v>659752</v>
          </cell>
          <cell r="E16">
            <v>766836</v>
          </cell>
          <cell r="F16">
            <v>0</v>
          </cell>
          <cell r="G16">
            <v>0</v>
          </cell>
          <cell r="J16">
            <v>540669</v>
          </cell>
          <cell r="K16">
            <v>71505</v>
          </cell>
          <cell r="L16">
            <v>0</v>
          </cell>
          <cell r="M16">
            <v>418367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396047</v>
          </cell>
        </row>
        <row r="17">
          <cell r="B17" t="str">
            <v>Trần Thị Phượng</v>
          </cell>
          <cell r="D17">
            <v>878890</v>
          </cell>
          <cell r="E17">
            <v>670448</v>
          </cell>
          <cell r="F17">
            <v>0</v>
          </cell>
          <cell r="G17">
            <v>0</v>
          </cell>
          <cell r="J17">
            <v>1124375</v>
          </cell>
          <cell r="K17">
            <v>46500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378463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Gio Linh</v>
          </cell>
        </row>
        <row r="13">
          <cell r="B13" t="str">
            <v>Thái văn Thành</v>
          </cell>
          <cell r="D13">
            <v>9</v>
          </cell>
          <cell r="E13">
            <v>73</v>
          </cell>
          <cell r="F13">
            <v>0</v>
          </cell>
          <cell r="G13">
            <v>0</v>
          </cell>
          <cell r="J13">
            <v>66</v>
          </cell>
          <cell r="K13">
            <v>1</v>
          </cell>
          <cell r="L13">
            <v>10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5</v>
          </cell>
        </row>
        <row r="14">
          <cell r="B14" t="str">
            <v>Nguyễn Thị Hiền</v>
          </cell>
          <cell r="D14">
            <v>1</v>
          </cell>
          <cell r="E14">
            <v>38</v>
          </cell>
          <cell r="F14">
            <v>0</v>
          </cell>
          <cell r="G14">
            <v>0</v>
          </cell>
          <cell r="J14">
            <v>34</v>
          </cell>
          <cell r="K14">
            <v>0</v>
          </cell>
          <cell r="L14">
            <v>4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</row>
        <row r="15">
          <cell r="B15" t="str">
            <v>Nguyễn Thị Mỹ Hạnh</v>
          </cell>
          <cell r="D15">
            <v>5</v>
          </cell>
          <cell r="E15">
            <v>99</v>
          </cell>
          <cell r="F15">
            <v>0</v>
          </cell>
          <cell r="G15">
            <v>0</v>
          </cell>
          <cell r="J15">
            <v>90</v>
          </cell>
          <cell r="K15">
            <v>1</v>
          </cell>
          <cell r="L15">
            <v>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6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Chi cục THADS huyện Gio Linh</v>
          </cell>
        </row>
        <row r="13">
          <cell r="B13" t="str">
            <v>Thái văn Thành</v>
          </cell>
          <cell r="D13">
            <v>640222</v>
          </cell>
          <cell r="E13">
            <v>728395</v>
          </cell>
          <cell r="F13">
            <v>1644</v>
          </cell>
          <cell r="G13">
            <v>0</v>
          </cell>
          <cell r="J13">
            <v>322406</v>
          </cell>
          <cell r="K13">
            <v>121537</v>
          </cell>
          <cell r="L13">
            <v>0</v>
          </cell>
          <cell r="M13">
            <v>738458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184572</v>
          </cell>
        </row>
        <row r="14">
          <cell r="B14" t="str">
            <v>Nguyễn Thị Hiền</v>
          </cell>
          <cell r="D14">
            <v>128000</v>
          </cell>
          <cell r="E14">
            <v>71401</v>
          </cell>
          <cell r="F14">
            <v>0</v>
          </cell>
          <cell r="G14">
            <v>0</v>
          </cell>
          <cell r="J14">
            <v>31993</v>
          </cell>
          <cell r="K14">
            <v>0</v>
          </cell>
          <cell r="L14">
            <v>0</v>
          </cell>
          <cell r="M14">
            <v>39408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128000</v>
          </cell>
        </row>
        <row r="15">
          <cell r="B15" t="str">
            <v>Nguyễn Thị Mỹ Hạnh</v>
          </cell>
          <cell r="D15">
            <v>407006</v>
          </cell>
          <cell r="E15">
            <v>339911</v>
          </cell>
          <cell r="F15">
            <v>118333</v>
          </cell>
          <cell r="G15">
            <v>0</v>
          </cell>
          <cell r="J15">
            <v>200621</v>
          </cell>
          <cell r="K15">
            <v>6000</v>
          </cell>
          <cell r="L15">
            <v>0</v>
          </cell>
          <cell r="M15">
            <v>80802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341161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Hải Lăng</v>
          </cell>
        </row>
        <row r="13">
          <cell r="B13" t="str">
            <v>Lê Đức Hòa</v>
          </cell>
          <cell r="D13">
            <v>11</v>
          </cell>
          <cell r="E13">
            <v>111</v>
          </cell>
          <cell r="F13">
            <v>1</v>
          </cell>
          <cell r="G13">
            <v>0</v>
          </cell>
          <cell r="J13">
            <v>95</v>
          </cell>
          <cell r="K13">
            <v>1</v>
          </cell>
          <cell r="L13">
            <v>5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20</v>
          </cell>
        </row>
        <row r="14">
          <cell r="B14" t="str">
            <v>Cáp Xuân Quý</v>
          </cell>
          <cell r="D14">
            <v>17</v>
          </cell>
          <cell r="E14">
            <v>55</v>
          </cell>
          <cell r="F14">
            <v>0</v>
          </cell>
          <cell r="G14">
            <v>0</v>
          </cell>
          <cell r="J14">
            <v>48</v>
          </cell>
          <cell r="K14">
            <v>2</v>
          </cell>
          <cell r="L14">
            <v>11</v>
          </cell>
          <cell r="M14">
            <v>1</v>
          </cell>
          <cell r="N14">
            <v>0</v>
          </cell>
          <cell r="O14">
            <v>0</v>
          </cell>
          <cell r="P14">
            <v>0</v>
          </cell>
          <cell r="Q14">
            <v>10</v>
          </cell>
        </row>
        <row r="15">
          <cell r="B15" t="str">
            <v>Hoàng Thị Chi Mai</v>
          </cell>
          <cell r="D15">
            <v>33</v>
          </cell>
          <cell r="E15">
            <v>99</v>
          </cell>
          <cell r="F15">
            <v>0</v>
          </cell>
          <cell r="G15">
            <v>0</v>
          </cell>
          <cell r="J15">
            <v>84</v>
          </cell>
          <cell r="K15">
            <v>0</v>
          </cell>
          <cell r="L15">
            <v>23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25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Chi cục THADS huyện Hải Lăng</v>
          </cell>
        </row>
        <row r="13">
          <cell r="B13" t="str">
            <v>Lê Đức Hòa</v>
          </cell>
          <cell r="D13">
            <v>90641</v>
          </cell>
          <cell r="E13">
            <v>7067977</v>
          </cell>
          <cell r="F13">
            <v>16200</v>
          </cell>
          <cell r="G13">
            <v>0</v>
          </cell>
          <cell r="J13">
            <v>567354</v>
          </cell>
          <cell r="K13">
            <v>8575</v>
          </cell>
          <cell r="L13">
            <v>0</v>
          </cell>
          <cell r="M13">
            <v>224776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6341713</v>
          </cell>
        </row>
        <row r="14">
          <cell r="B14" t="str">
            <v>Cáp Xuân Quý</v>
          </cell>
          <cell r="D14">
            <v>634524</v>
          </cell>
          <cell r="E14">
            <v>343110</v>
          </cell>
          <cell r="F14">
            <v>0</v>
          </cell>
          <cell r="G14">
            <v>0</v>
          </cell>
          <cell r="J14">
            <v>81438</v>
          </cell>
          <cell r="K14">
            <v>3656</v>
          </cell>
          <cell r="L14">
            <v>0</v>
          </cell>
          <cell r="M14">
            <v>80924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811616</v>
          </cell>
        </row>
        <row r="15">
          <cell r="B15" t="str">
            <v>Hoàng Thị Chi Mai</v>
          </cell>
          <cell r="D15">
            <v>470179</v>
          </cell>
          <cell r="E15">
            <v>1799309</v>
          </cell>
          <cell r="F15">
            <v>0</v>
          </cell>
          <cell r="G15">
            <v>0</v>
          </cell>
          <cell r="J15">
            <v>296755</v>
          </cell>
          <cell r="K15">
            <v>0</v>
          </cell>
          <cell r="L15">
            <v>0</v>
          </cell>
          <cell r="M15">
            <v>1707387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265346</v>
          </cell>
        </row>
        <row r="16">
          <cell r="B16" t="str">
            <v>Chấp hành viên 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Chấp hành viên 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Chấp hành viên 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Chấp hành viên 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Chấp hành viên 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S132"/>
  <sheetViews>
    <sheetView showZeros="0" tabSelected="1" view="pageBreakPreview" zoomScale="85" zoomScaleSheetLayoutView="85" zoomScalePageLayoutView="0" workbookViewId="0" topLeftCell="A61">
      <selection activeCell="L128" sqref="L128"/>
    </sheetView>
  </sheetViews>
  <sheetFormatPr defaultColWidth="9.00390625" defaultRowHeight="15.75"/>
  <cols>
    <col min="1" max="1" width="3.50390625" style="2" customWidth="1"/>
    <col min="2" max="2" width="25.25390625" style="2" customWidth="1"/>
    <col min="3" max="3" width="9.625" style="2" customWidth="1"/>
    <col min="4" max="5" width="7.375" style="2" customWidth="1"/>
    <col min="6" max="6" width="6.50390625" style="2" customWidth="1"/>
    <col min="7" max="7" width="6.75390625" style="2" customWidth="1"/>
    <col min="8" max="8" width="8.875" style="2" customWidth="1"/>
    <col min="9" max="9" width="7.875" style="2" customWidth="1"/>
    <col min="10" max="11" width="6.25390625" style="2" customWidth="1"/>
    <col min="12" max="12" width="5.75390625" style="2" customWidth="1"/>
    <col min="13" max="14" width="5.875" style="2" customWidth="1"/>
    <col min="15" max="15" width="6.125" style="2" customWidth="1"/>
    <col min="16" max="16" width="5.25390625" style="2" customWidth="1"/>
    <col min="17" max="17" width="7.50390625" style="2" customWidth="1"/>
    <col min="18" max="18" width="8.75390625" style="2" customWidth="1"/>
    <col min="19" max="19" width="7.625" style="2" customWidth="1"/>
    <col min="20" max="16384" width="9.00390625" style="2" customWidth="1"/>
  </cols>
  <sheetData>
    <row r="1" spans="1:19" ht="20.25" customHeight="1">
      <c r="A1" s="1" t="s">
        <v>0</v>
      </c>
      <c r="B1" s="1"/>
      <c r="C1" s="1"/>
      <c r="E1" s="101" t="s">
        <v>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3" t="s">
        <v>2</v>
      </c>
      <c r="Q1" s="3"/>
      <c r="R1" s="3"/>
      <c r="S1" s="3"/>
    </row>
    <row r="2" spans="1:19" ht="17.25" customHeight="1">
      <c r="A2" s="102" t="s">
        <v>3</v>
      </c>
      <c r="B2" s="102"/>
      <c r="C2" s="102"/>
      <c r="D2" s="102"/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 t="str">
        <f>'[2]Thong tin'!B4</f>
        <v>CTHADS tỉnh Quảng Trị</v>
      </c>
      <c r="Q2" s="104"/>
      <c r="R2" s="104"/>
      <c r="S2" s="104"/>
    </row>
    <row r="3" spans="1:19" ht="19.5" customHeight="1">
      <c r="A3" s="102" t="s">
        <v>5</v>
      </c>
      <c r="B3" s="102"/>
      <c r="C3" s="102"/>
      <c r="D3" s="102"/>
      <c r="E3" s="105" t="str">
        <f>'[2]Thong tin'!B3</f>
        <v>12 tháng / năm 2017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3" t="s">
        <v>6</v>
      </c>
      <c r="Q3" s="1"/>
      <c r="R3" s="3"/>
      <c r="S3" s="3"/>
    </row>
    <row r="4" spans="1:19" ht="14.25" customHeight="1">
      <c r="A4" s="4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5"/>
      <c r="P4" s="85" t="s">
        <v>8</v>
      </c>
      <c r="Q4" s="85"/>
      <c r="R4" s="85"/>
      <c r="S4" s="85"/>
    </row>
    <row r="5" spans="2:19" ht="21.75" customHeight="1">
      <c r="B5" s="6"/>
      <c r="C5" s="6"/>
      <c r="Q5" s="7" t="s">
        <v>9</v>
      </c>
      <c r="R5" s="8"/>
      <c r="S5" s="8"/>
    </row>
    <row r="6" spans="1:19" ht="15" customHeight="1">
      <c r="A6" s="86" t="s">
        <v>10</v>
      </c>
      <c r="B6" s="87"/>
      <c r="C6" s="92" t="s">
        <v>11</v>
      </c>
      <c r="D6" s="93"/>
      <c r="E6" s="94"/>
      <c r="F6" s="95" t="s">
        <v>12</v>
      </c>
      <c r="G6" s="66" t="s">
        <v>13</v>
      </c>
      <c r="H6" s="98" t="s">
        <v>14</v>
      </c>
      <c r="I6" s="99"/>
      <c r="J6" s="99"/>
      <c r="K6" s="99"/>
      <c r="L6" s="99"/>
      <c r="M6" s="99"/>
      <c r="N6" s="99"/>
      <c r="O6" s="99"/>
      <c r="P6" s="99"/>
      <c r="Q6" s="100"/>
      <c r="R6" s="82" t="s">
        <v>15</v>
      </c>
      <c r="S6" s="82" t="s">
        <v>16</v>
      </c>
    </row>
    <row r="7" spans="1:19" s="3" customFormat="1" ht="15" customHeight="1">
      <c r="A7" s="88"/>
      <c r="B7" s="89"/>
      <c r="C7" s="82" t="s">
        <v>17</v>
      </c>
      <c r="D7" s="73" t="s">
        <v>18</v>
      </c>
      <c r="E7" s="76"/>
      <c r="F7" s="96"/>
      <c r="G7" s="72"/>
      <c r="H7" s="66" t="s">
        <v>19</v>
      </c>
      <c r="I7" s="73" t="s">
        <v>20</v>
      </c>
      <c r="J7" s="74"/>
      <c r="K7" s="74"/>
      <c r="L7" s="74"/>
      <c r="M7" s="74"/>
      <c r="N7" s="74"/>
      <c r="O7" s="74"/>
      <c r="P7" s="75"/>
      <c r="Q7" s="76" t="s">
        <v>21</v>
      </c>
      <c r="R7" s="72"/>
      <c r="S7" s="72"/>
    </row>
    <row r="8" spans="1:19" ht="15">
      <c r="A8" s="88"/>
      <c r="B8" s="89"/>
      <c r="C8" s="72"/>
      <c r="D8" s="97"/>
      <c r="E8" s="78"/>
      <c r="F8" s="96"/>
      <c r="G8" s="72"/>
      <c r="H8" s="72"/>
      <c r="I8" s="66" t="s">
        <v>19</v>
      </c>
      <c r="J8" s="79" t="s">
        <v>18</v>
      </c>
      <c r="K8" s="80"/>
      <c r="L8" s="80"/>
      <c r="M8" s="80"/>
      <c r="N8" s="80"/>
      <c r="O8" s="80"/>
      <c r="P8" s="81"/>
      <c r="Q8" s="77"/>
      <c r="R8" s="72"/>
      <c r="S8" s="72"/>
    </row>
    <row r="9" spans="1:19" ht="15" customHeight="1">
      <c r="A9" s="88"/>
      <c r="B9" s="89"/>
      <c r="C9" s="72"/>
      <c r="D9" s="82" t="s">
        <v>22</v>
      </c>
      <c r="E9" s="82" t="s">
        <v>23</v>
      </c>
      <c r="F9" s="96"/>
      <c r="G9" s="72"/>
      <c r="H9" s="72"/>
      <c r="I9" s="72"/>
      <c r="J9" s="81" t="s">
        <v>24</v>
      </c>
      <c r="K9" s="83" t="s">
        <v>25</v>
      </c>
      <c r="L9" s="84" t="s">
        <v>26</v>
      </c>
      <c r="M9" s="66" t="s">
        <v>27</v>
      </c>
      <c r="N9" s="66" t="s">
        <v>28</v>
      </c>
      <c r="O9" s="66" t="s">
        <v>29</v>
      </c>
      <c r="P9" s="66" t="s">
        <v>30</v>
      </c>
      <c r="Q9" s="77"/>
      <c r="R9" s="72"/>
      <c r="S9" s="72"/>
    </row>
    <row r="10" spans="1:19" ht="34.5" customHeight="1">
      <c r="A10" s="90"/>
      <c r="B10" s="91"/>
      <c r="C10" s="67"/>
      <c r="D10" s="67"/>
      <c r="E10" s="67"/>
      <c r="F10" s="97"/>
      <c r="G10" s="67"/>
      <c r="H10" s="67"/>
      <c r="I10" s="67"/>
      <c r="J10" s="81"/>
      <c r="K10" s="83"/>
      <c r="L10" s="84"/>
      <c r="M10" s="67"/>
      <c r="N10" s="67" t="s">
        <v>28</v>
      </c>
      <c r="O10" s="67" t="s">
        <v>29</v>
      </c>
      <c r="P10" s="67" t="s">
        <v>30</v>
      </c>
      <c r="Q10" s="78"/>
      <c r="R10" s="67"/>
      <c r="S10" s="67"/>
    </row>
    <row r="11" spans="1:19" ht="15">
      <c r="A11" s="68" t="s">
        <v>31</v>
      </c>
      <c r="B11" s="69"/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6</v>
      </c>
      <c r="I11" s="9">
        <v>7</v>
      </c>
      <c r="J11" s="9">
        <v>8</v>
      </c>
      <c r="K11" s="9">
        <v>9</v>
      </c>
      <c r="L11" s="9">
        <v>10</v>
      </c>
      <c r="M11" s="9">
        <v>11</v>
      </c>
      <c r="N11" s="9">
        <v>12</v>
      </c>
      <c r="O11" s="9">
        <v>13</v>
      </c>
      <c r="P11" s="9">
        <v>14</v>
      </c>
      <c r="Q11" s="9">
        <v>15</v>
      </c>
      <c r="R11" s="9">
        <v>16</v>
      </c>
      <c r="S11" s="9">
        <v>17</v>
      </c>
    </row>
    <row r="12" spans="1:19" ht="15" customHeight="1">
      <c r="A12" s="70" t="s">
        <v>32</v>
      </c>
      <c r="B12" s="71"/>
      <c r="C12" s="10">
        <f>IF(SUM(D12:E12)=SUM(F12:H12),SUM(D12:E12),"Kiểm tra lại")</f>
        <v>3403</v>
      </c>
      <c r="D12" s="10">
        <f>IF(SUM(D13,D24)=SUM('[3]Mau 01'!C12,'[3]Mau 02'!C12),SUM(D13,D24),"Kiểm tra với biểu 1 và 2")</f>
        <v>619</v>
      </c>
      <c r="E12" s="10">
        <f>IF(SUM(E13,E24)=SUM('[3]Mau 01'!C13,'[3]Mau 02'!C13),SUM(E13,E24),"Kiểm tra với biểu 1 và 2")</f>
        <v>2784</v>
      </c>
      <c r="F12" s="10">
        <f>IF(SUM(F13,F24)=SUM('[3]Mau 01'!C14,'[3]Mau 02'!C14),SUM(F13,F24),"Kiểm tra với biểu 1 và 2")</f>
        <v>34</v>
      </c>
      <c r="G12" s="10">
        <f>IF(SUM(G13,G24)=SUM('[3]Mau 01'!C15,'[3]Mau 02'!C15),SUM(G13,G24),"Kiểm tra với biểu 1 và 2")</f>
        <v>0</v>
      </c>
      <c r="H12" s="10">
        <f>SUM(I12,Q12)</f>
        <v>3369</v>
      </c>
      <c r="I12" s="10">
        <f>SUM(J12:P12)</f>
        <v>2900</v>
      </c>
      <c r="J12" s="10">
        <f>IF(SUM(J13,J24)=SUM('[3]Mau 01'!C18,'[3]Mau 02'!C18),SUM(J13,J24),"Kiểm tra với biểu 1 và 2")</f>
        <v>2587</v>
      </c>
      <c r="K12" s="10">
        <f>IF(SUM(K13,K24)=SUM('[3]Mau 01'!C19,'[3]Mau 02'!C19),SUM(K13,K24),"Kiểm tra với biểu 1 và 2")</f>
        <v>33</v>
      </c>
      <c r="L12" s="10">
        <f>IF(SUM(L13,L24)=SUM('[3]Mau 01'!C20,'[3]Mau 02'!C20),SUM(L13,L24),"Kiểm tra với biểu 1 và 2")</f>
        <v>264</v>
      </c>
      <c r="M12" s="10">
        <f>IF(SUM(M13,M24)=SUM('[3]Mau 01'!C21,'[3]Mau 02'!C21),SUM(M13,M24),"Kiểm tra với biểu 1 và 2")</f>
        <v>11</v>
      </c>
      <c r="N12" s="10">
        <f>IF(SUM(N13,N24)=SUM('[3]Mau 01'!C22,'[3]Mau 02'!C22),SUM(N13,N24),"Kiểm tra với biểu 1 và 2")</f>
        <v>3</v>
      </c>
      <c r="O12" s="10">
        <f>IF(SUM(O13,O24)=SUM('[3]Mau 01'!C23,'[3]Mau 02'!C23),SUM(O13,O24),"Kiểm tra với biểu 1 và 2")</f>
        <v>0</v>
      </c>
      <c r="P12" s="10">
        <f>IF(SUM(P13,P24)=SUM('[3]Mau 01'!C24,'[3]Mau 02'!C24),SUM(P13,P24),"Kiểm tra với biểu 1 và 2")</f>
        <v>2</v>
      </c>
      <c r="Q12" s="10">
        <f>IF(SUM(Q13,Q24)=SUM('[3]Mau 01'!C25,'[3]Mau 02'!C25),SUM(Q13,Q24),"Kiểm tra với biểu 1 và 2")</f>
        <v>469</v>
      </c>
      <c r="R12" s="10">
        <f>H12-SUM(J12:K12)</f>
        <v>749</v>
      </c>
      <c r="S12" s="11">
        <f>IF(I12&gt;0,SUM(J12:K12)/I12,"")</f>
        <v>0.903448275862069</v>
      </c>
    </row>
    <row r="13" spans="1:19" ht="15">
      <c r="A13" s="12" t="s">
        <v>33</v>
      </c>
      <c r="B13" s="13" t="str">
        <f>'[4]Mau 06'!B12</f>
        <v>Cục THADS tỉnh Quảng Trị</v>
      </c>
      <c r="C13" s="14">
        <f aca="true" t="shared" si="0" ref="C13:C22">IF(SUM(D13:E13)=SUM(F13:H13),SUM(D13:E13),"Kiểm tra lại")</f>
        <v>244</v>
      </c>
      <c r="D13" s="15">
        <f>SUM(D14:D23)</f>
        <v>85</v>
      </c>
      <c r="E13" s="15">
        <f>SUM(E14:E23)</f>
        <v>159</v>
      </c>
      <c r="F13" s="15">
        <f>SUM(F14:F23)</f>
        <v>1</v>
      </c>
      <c r="G13" s="15">
        <f>SUM(G14:G23)</f>
        <v>0</v>
      </c>
      <c r="H13" s="14">
        <f aca="true" t="shared" si="1" ref="H13:H22">SUM(I13,Q13)</f>
        <v>243</v>
      </c>
      <c r="I13" s="14">
        <f aca="true" t="shared" si="2" ref="I13:I22">SUM(J13:P13)</f>
        <v>178</v>
      </c>
      <c r="J13" s="15">
        <f aca="true" t="shared" si="3" ref="J13:Q13">SUM(J14:J23)</f>
        <v>153</v>
      </c>
      <c r="K13" s="15">
        <f t="shared" si="3"/>
        <v>0</v>
      </c>
      <c r="L13" s="15">
        <f t="shared" si="3"/>
        <v>25</v>
      </c>
      <c r="M13" s="15">
        <f t="shared" si="3"/>
        <v>0</v>
      </c>
      <c r="N13" s="15">
        <f t="shared" si="3"/>
        <v>0</v>
      </c>
      <c r="O13" s="15">
        <f t="shared" si="3"/>
        <v>0</v>
      </c>
      <c r="P13" s="15">
        <f t="shared" si="3"/>
        <v>0</v>
      </c>
      <c r="Q13" s="15">
        <f t="shared" si="3"/>
        <v>65</v>
      </c>
      <c r="R13" s="14">
        <f aca="true" t="shared" si="4" ref="R13:R76">H13-SUM(J13:K13)</f>
        <v>90</v>
      </c>
      <c r="S13" s="16">
        <f aca="true" t="shared" si="5" ref="S13:S22">IF(I13&gt;0,SUM(J13:K13)/I13,"")</f>
        <v>0.8595505617977528</v>
      </c>
    </row>
    <row r="14" spans="1:19" ht="15">
      <c r="A14" s="17">
        <v>1</v>
      </c>
      <c r="B14" s="17" t="str">
        <f>'[4]Mau 06'!B13</f>
        <v>Lê Thị Mỹ Hạnh</v>
      </c>
      <c r="C14" s="18">
        <f t="shared" si="0"/>
        <v>48</v>
      </c>
      <c r="D14" s="19">
        <f>'[4]Mau 06'!D13</f>
        <v>10</v>
      </c>
      <c r="E14" s="19">
        <f>'[4]Mau 06'!E13</f>
        <v>38</v>
      </c>
      <c r="F14" s="19">
        <f>'[4]Mau 06'!F13</f>
        <v>0</v>
      </c>
      <c r="G14" s="19">
        <f>'[4]Mau 06'!G13</f>
        <v>0</v>
      </c>
      <c r="H14" s="18">
        <f t="shared" si="1"/>
        <v>48</v>
      </c>
      <c r="I14" s="18">
        <f t="shared" si="2"/>
        <v>42</v>
      </c>
      <c r="J14" s="19">
        <f>'[4]Mau 06'!J13</f>
        <v>37</v>
      </c>
      <c r="K14" s="19">
        <f>'[4]Mau 06'!K13</f>
        <v>0</v>
      </c>
      <c r="L14" s="19">
        <f>'[4]Mau 06'!L13</f>
        <v>5</v>
      </c>
      <c r="M14" s="19">
        <f>'[4]Mau 06'!M13</f>
        <v>0</v>
      </c>
      <c r="N14" s="19">
        <f>'[4]Mau 06'!N13</f>
        <v>0</v>
      </c>
      <c r="O14" s="19">
        <f>'[4]Mau 06'!O13</f>
        <v>0</v>
      </c>
      <c r="P14" s="19">
        <f>'[4]Mau 06'!P13</f>
        <v>0</v>
      </c>
      <c r="Q14" s="19">
        <f>'[4]Mau 06'!Q13</f>
        <v>6</v>
      </c>
      <c r="R14" s="18">
        <f t="shared" si="4"/>
        <v>11</v>
      </c>
      <c r="S14" s="20">
        <f t="shared" si="5"/>
        <v>0.8809523809523809</v>
      </c>
    </row>
    <row r="15" spans="1:19" ht="15">
      <c r="A15" s="17">
        <v>2</v>
      </c>
      <c r="B15" s="17" t="str">
        <f>'[4]Mau 06'!B14</f>
        <v>Trần Kim Dũng</v>
      </c>
      <c r="C15" s="18">
        <f t="shared" si="0"/>
        <v>30</v>
      </c>
      <c r="D15" s="19">
        <f>'[4]Mau 06'!D14</f>
        <v>9</v>
      </c>
      <c r="E15" s="19">
        <f>'[4]Mau 06'!E14</f>
        <v>21</v>
      </c>
      <c r="F15" s="19">
        <f>'[4]Mau 06'!F14</f>
        <v>0</v>
      </c>
      <c r="G15" s="19">
        <f>'[4]Mau 06'!G14</f>
        <v>0</v>
      </c>
      <c r="H15" s="18">
        <f t="shared" si="1"/>
        <v>30</v>
      </c>
      <c r="I15" s="18">
        <f t="shared" si="2"/>
        <v>26</v>
      </c>
      <c r="J15" s="19">
        <f>'[4]Mau 06'!J14</f>
        <v>21</v>
      </c>
      <c r="K15" s="19">
        <f>'[4]Mau 06'!K14</f>
        <v>0</v>
      </c>
      <c r="L15" s="19">
        <f>'[4]Mau 06'!L14</f>
        <v>5</v>
      </c>
      <c r="M15" s="19">
        <f>'[4]Mau 06'!M14</f>
        <v>0</v>
      </c>
      <c r="N15" s="19">
        <f>'[4]Mau 06'!N14</f>
        <v>0</v>
      </c>
      <c r="O15" s="19">
        <f>'[4]Mau 06'!O14</f>
        <v>0</v>
      </c>
      <c r="P15" s="19">
        <f>'[4]Mau 06'!P14</f>
        <v>0</v>
      </c>
      <c r="Q15" s="19">
        <f>'[4]Mau 06'!Q14</f>
        <v>4</v>
      </c>
      <c r="R15" s="18">
        <f t="shared" si="4"/>
        <v>9</v>
      </c>
      <c r="S15" s="20">
        <f t="shared" si="5"/>
        <v>0.8076923076923077</v>
      </c>
    </row>
    <row r="16" spans="1:19" ht="15">
      <c r="A16" s="17">
        <v>3</v>
      </c>
      <c r="B16" s="17" t="str">
        <f>'[4]Mau 06'!B15</f>
        <v>Phạm Vũ Ngọc Minh</v>
      </c>
      <c r="C16" s="18">
        <f t="shared" si="0"/>
        <v>45</v>
      </c>
      <c r="D16" s="19">
        <f>'[4]Mau 06'!D15</f>
        <v>10</v>
      </c>
      <c r="E16" s="19">
        <f>'[4]Mau 06'!E15</f>
        <v>35</v>
      </c>
      <c r="F16" s="19">
        <f>'[4]Mau 06'!F15</f>
        <v>0</v>
      </c>
      <c r="G16" s="19">
        <f>'[4]Mau 06'!G15</f>
        <v>0</v>
      </c>
      <c r="H16" s="18">
        <f t="shared" si="1"/>
        <v>45</v>
      </c>
      <c r="I16" s="18">
        <f t="shared" si="2"/>
        <v>37</v>
      </c>
      <c r="J16" s="19">
        <f>'[4]Mau 06'!J15</f>
        <v>35</v>
      </c>
      <c r="K16" s="19">
        <f>'[4]Mau 06'!K15</f>
        <v>0</v>
      </c>
      <c r="L16" s="19">
        <f>'[4]Mau 06'!L15</f>
        <v>2</v>
      </c>
      <c r="M16" s="19">
        <f>'[4]Mau 06'!M15</f>
        <v>0</v>
      </c>
      <c r="N16" s="19">
        <f>'[4]Mau 06'!N15</f>
        <v>0</v>
      </c>
      <c r="O16" s="19">
        <f>'[4]Mau 06'!O15</f>
        <v>0</v>
      </c>
      <c r="P16" s="19">
        <f>'[4]Mau 06'!P15</f>
        <v>0</v>
      </c>
      <c r="Q16" s="19">
        <f>'[4]Mau 06'!Q15</f>
        <v>8</v>
      </c>
      <c r="R16" s="18">
        <f t="shared" si="4"/>
        <v>10</v>
      </c>
      <c r="S16" s="20">
        <f t="shared" si="5"/>
        <v>0.9459459459459459</v>
      </c>
    </row>
    <row r="17" spans="1:19" ht="15">
      <c r="A17" s="17">
        <v>4</v>
      </c>
      <c r="B17" s="17" t="str">
        <f>'[4]Mau 06'!B16</f>
        <v>Trương Văn Đới</v>
      </c>
      <c r="C17" s="18">
        <f t="shared" si="0"/>
        <v>25</v>
      </c>
      <c r="D17" s="19">
        <f>'[4]Mau 06'!D16</f>
        <v>7</v>
      </c>
      <c r="E17" s="19">
        <f>'[4]Mau 06'!E16</f>
        <v>18</v>
      </c>
      <c r="F17" s="19">
        <f>'[4]Mau 06'!F16</f>
        <v>0</v>
      </c>
      <c r="G17" s="19">
        <f>'[4]Mau 06'!G16</f>
        <v>0</v>
      </c>
      <c r="H17" s="18">
        <f t="shared" si="1"/>
        <v>25</v>
      </c>
      <c r="I17" s="18">
        <f t="shared" si="2"/>
        <v>13</v>
      </c>
      <c r="J17" s="19">
        <f>'[4]Mau 06'!J16</f>
        <v>13</v>
      </c>
      <c r="K17" s="19">
        <f>'[4]Mau 06'!K16</f>
        <v>0</v>
      </c>
      <c r="L17" s="19">
        <f>'[4]Mau 06'!L16</f>
        <v>0</v>
      </c>
      <c r="M17" s="19">
        <f>'[4]Mau 06'!M16</f>
        <v>0</v>
      </c>
      <c r="N17" s="19">
        <f>'[4]Mau 06'!N16</f>
        <v>0</v>
      </c>
      <c r="O17" s="19">
        <f>'[4]Mau 06'!O16</f>
        <v>0</v>
      </c>
      <c r="P17" s="19">
        <f>'[4]Mau 06'!P16</f>
        <v>0</v>
      </c>
      <c r="Q17" s="19">
        <f>'[4]Mau 06'!Q16</f>
        <v>12</v>
      </c>
      <c r="R17" s="18">
        <f t="shared" si="4"/>
        <v>12</v>
      </c>
      <c r="S17" s="20">
        <f t="shared" si="5"/>
        <v>1</v>
      </c>
    </row>
    <row r="18" spans="1:19" ht="15">
      <c r="A18" s="17">
        <v>5</v>
      </c>
      <c r="B18" s="17" t="str">
        <f>'[4]Mau 06'!B17</f>
        <v>Trần Văn Đạt</v>
      </c>
      <c r="C18" s="18">
        <f t="shared" si="0"/>
        <v>45</v>
      </c>
      <c r="D18" s="19">
        <f>'[4]Mau 06'!D17</f>
        <v>14</v>
      </c>
      <c r="E18" s="19">
        <f>'[4]Mau 06'!E17</f>
        <v>31</v>
      </c>
      <c r="F18" s="19">
        <f>'[4]Mau 06'!F17</f>
        <v>1</v>
      </c>
      <c r="G18" s="19">
        <f>'[4]Mau 06'!G17</f>
        <v>0</v>
      </c>
      <c r="H18" s="18">
        <f t="shared" si="1"/>
        <v>44</v>
      </c>
      <c r="I18" s="18">
        <f t="shared" si="2"/>
        <v>35</v>
      </c>
      <c r="J18" s="19">
        <f>'[4]Mau 06'!J17</f>
        <v>28</v>
      </c>
      <c r="K18" s="19">
        <f>'[4]Mau 06'!K17</f>
        <v>0</v>
      </c>
      <c r="L18" s="19">
        <f>'[4]Mau 06'!L17</f>
        <v>7</v>
      </c>
      <c r="M18" s="19">
        <f>'[4]Mau 06'!M17</f>
        <v>0</v>
      </c>
      <c r="N18" s="19">
        <f>'[4]Mau 06'!N17</f>
        <v>0</v>
      </c>
      <c r="O18" s="19">
        <f>'[4]Mau 06'!O17</f>
        <v>0</v>
      </c>
      <c r="P18" s="19">
        <f>'[4]Mau 06'!P17</f>
        <v>0</v>
      </c>
      <c r="Q18" s="19">
        <f>'[4]Mau 06'!Q17</f>
        <v>9</v>
      </c>
      <c r="R18" s="18">
        <f t="shared" si="4"/>
        <v>16</v>
      </c>
      <c r="S18" s="20">
        <f t="shared" si="5"/>
        <v>0.8</v>
      </c>
    </row>
    <row r="19" spans="1:19" s="21" customFormat="1" ht="14.25">
      <c r="A19" s="17">
        <v>6</v>
      </c>
      <c r="B19" s="17" t="str">
        <f>'[4]Mau 06'!B18</f>
        <v>Đặng Xuân Thân</v>
      </c>
      <c r="C19" s="18">
        <f t="shared" si="0"/>
        <v>26</v>
      </c>
      <c r="D19" s="19">
        <f>'[4]Mau 06'!D18</f>
        <v>23</v>
      </c>
      <c r="E19" s="19">
        <f>'[4]Mau 06'!E18</f>
        <v>3</v>
      </c>
      <c r="F19" s="19">
        <f>'[4]Mau 06'!F18</f>
        <v>0</v>
      </c>
      <c r="G19" s="19">
        <f>'[4]Mau 06'!G18</f>
        <v>0</v>
      </c>
      <c r="H19" s="18">
        <f t="shared" si="1"/>
        <v>26</v>
      </c>
      <c r="I19" s="18">
        <f t="shared" si="2"/>
        <v>12</v>
      </c>
      <c r="J19" s="19">
        <f>'[4]Mau 06'!J18</f>
        <v>9</v>
      </c>
      <c r="K19" s="19">
        <f>'[4]Mau 06'!K18</f>
        <v>0</v>
      </c>
      <c r="L19" s="19">
        <f>'[4]Mau 06'!L18</f>
        <v>3</v>
      </c>
      <c r="M19" s="19">
        <f>'[4]Mau 06'!M18</f>
        <v>0</v>
      </c>
      <c r="N19" s="19">
        <f>'[4]Mau 06'!N18</f>
        <v>0</v>
      </c>
      <c r="O19" s="19">
        <f>'[4]Mau 06'!O18</f>
        <v>0</v>
      </c>
      <c r="P19" s="19">
        <f>'[4]Mau 06'!P18</f>
        <v>0</v>
      </c>
      <c r="Q19" s="19">
        <f>'[4]Mau 06'!Q18</f>
        <v>14</v>
      </c>
      <c r="R19" s="18">
        <f t="shared" si="4"/>
        <v>17</v>
      </c>
      <c r="S19" s="20">
        <f t="shared" si="5"/>
        <v>0.75</v>
      </c>
    </row>
    <row r="20" spans="1:19" s="22" customFormat="1" ht="15">
      <c r="A20" s="17">
        <v>7</v>
      </c>
      <c r="B20" s="17" t="str">
        <f>'[4]Mau 06'!B19</f>
        <v>Lê Giang Sơn</v>
      </c>
      <c r="C20" s="18">
        <f t="shared" si="0"/>
        <v>25</v>
      </c>
      <c r="D20" s="19">
        <f>'[4]Mau 06'!D19</f>
        <v>12</v>
      </c>
      <c r="E20" s="19">
        <f>'[4]Mau 06'!E19</f>
        <v>13</v>
      </c>
      <c r="F20" s="19">
        <f>'[4]Mau 06'!F19</f>
        <v>0</v>
      </c>
      <c r="G20" s="19">
        <f>'[4]Mau 06'!G19</f>
        <v>0</v>
      </c>
      <c r="H20" s="18">
        <f t="shared" si="1"/>
        <v>25</v>
      </c>
      <c r="I20" s="18">
        <f t="shared" si="2"/>
        <v>13</v>
      </c>
      <c r="J20" s="19">
        <f>'[4]Mau 06'!J19</f>
        <v>10</v>
      </c>
      <c r="K20" s="19">
        <f>'[4]Mau 06'!K19</f>
        <v>0</v>
      </c>
      <c r="L20" s="19">
        <f>'[4]Mau 06'!L19</f>
        <v>3</v>
      </c>
      <c r="M20" s="19">
        <f>'[4]Mau 06'!M19</f>
        <v>0</v>
      </c>
      <c r="N20" s="19">
        <f>'[4]Mau 06'!N19</f>
        <v>0</v>
      </c>
      <c r="O20" s="19">
        <f>'[4]Mau 06'!O19</f>
        <v>0</v>
      </c>
      <c r="P20" s="19">
        <f>'[4]Mau 06'!P19</f>
        <v>0</v>
      </c>
      <c r="Q20" s="19">
        <f>'[4]Mau 06'!Q19</f>
        <v>12</v>
      </c>
      <c r="R20" s="18">
        <f t="shared" si="4"/>
        <v>15</v>
      </c>
      <c r="S20" s="20">
        <f t="shared" si="5"/>
        <v>0.7692307692307693</v>
      </c>
    </row>
    <row r="21" spans="1:19" ht="15" customHeight="1" hidden="1">
      <c r="A21" s="17">
        <v>8</v>
      </c>
      <c r="B21" s="17" t="str">
        <f>'[4]Mau 06'!B20</f>
        <v>Chấp hành viên …</v>
      </c>
      <c r="C21" s="18">
        <f t="shared" si="0"/>
        <v>0</v>
      </c>
      <c r="D21" s="19">
        <f>'[4]Mau 06'!D20</f>
        <v>0</v>
      </c>
      <c r="E21" s="19">
        <f>'[4]Mau 06'!E20</f>
        <v>0</v>
      </c>
      <c r="F21" s="19">
        <f>'[4]Mau 06'!F20</f>
        <v>0</v>
      </c>
      <c r="G21" s="19">
        <f>'[4]Mau 06'!G20</f>
        <v>0</v>
      </c>
      <c r="H21" s="18">
        <f t="shared" si="1"/>
        <v>0</v>
      </c>
      <c r="I21" s="18">
        <f t="shared" si="2"/>
        <v>0</v>
      </c>
      <c r="J21" s="19">
        <f>'[4]Mau 06'!J20</f>
        <v>0</v>
      </c>
      <c r="K21" s="19">
        <f>'[4]Mau 06'!K20</f>
        <v>0</v>
      </c>
      <c r="L21" s="19">
        <f>'[4]Mau 06'!L20</f>
        <v>0</v>
      </c>
      <c r="M21" s="19">
        <f>'[4]Mau 06'!M20</f>
        <v>0</v>
      </c>
      <c r="N21" s="19">
        <f>'[4]Mau 06'!N20</f>
        <v>0</v>
      </c>
      <c r="O21" s="19">
        <f>'[4]Mau 06'!O20</f>
        <v>0</v>
      </c>
      <c r="P21" s="19">
        <f>'[4]Mau 06'!P20</f>
        <v>0</v>
      </c>
      <c r="Q21" s="19">
        <f>'[4]Mau 06'!Q20</f>
        <v>0</v>
      </c>
      <c r="R21" s="18">
        <f t="shared" si="4"/>
        <v>0</v>
      </c>
      <c r="S21" s="20">
        <f t="shared" si="5"/>
      </c>
    </row>
    <row r="22" spans="1:19" ht="15" customHeight="1" hidden="1">
      <c r="A22" s="17">
        <v>9</v>
      </c>
      <c r="B22" s="17" t="str">
        <f>'[4]Mau 06'!B21</f>
        <v>Chấp hành viên …</v>
      </c>
      <c r="C22" s="18">
        <f t="shared" si="0"/>
        <v>0</v>
      </c>
      <c r="D22" s="19">
        <f>'[4]Mau 06'!D21</f>
        <v>0</v>
      </c>
      <c r="E22" s="19">
        <f>'[4]Mau 06'!E21</f>
        <v>0</v>
      </c>
      <c r="F22" s="19">
        <f>'[4]Mau 06'!F21</f>
        <v>0</v>
      </c>
      <c r="G22" s="19">
        <f>'[4]Mau 06'!G21</f>
        <v>0</v>
      </c>
      <c r="H22" s="18">
        <f t="shared" si="1"/>
        <v>0</v>
      </c>
      <c r="I22" s="18">
        <f t="shared" si="2"/>
        <v>0</v>
      </c>
      <c r="J22" s="19">
        <f>'[4]Mau 06'!J21</f>
        <v>0</v>
      </c>
      <c r="K22" s="19">
        <f>'[4]Mau 06'!K21</f>
        <v>0</v>
      </c>
      <c r="L22" s="19">
        <f>'[4]Mau 06'!L21</f>
        <v>0</v>
      </c>
      <c r="M22" s="19">
        <f>'[4]Mau 06'!M21</f>
        <v>0</v>
      </c>
      <c r="N22" s="19">
        <f>'[4]Mau 06'!N21</f>
        <v>0</v>
      </c>
      <c r="O22" s="19">
        <f>'[4]Mau 06'!O21</f>
        <v>0</v>
      </c>
      <c r="P22" s="19">
        <f>'[4]Mau 06'!P21</f>
        <v>0</v>
      </c>
      <c r="Q22" s="19">
        <f>'[4]Mau 06'!Q21</f>
        <v>0</v>
      </c>
      <c r="R22" s="18">
        <f t="shared" si="4"/>
        <v>0</v>
      </c>
      <c r="S22" s="20">
        <f t="shared" si="5"/>
      </c>
    </row>
    <row r="23" spans="1:19" ht="15" customHeight="1" hidden="1">
      <c r="A23" s="17">
        <v>10</v>
      </c>
      <c r="B23" s="17" t="str">
        <f>'[4]Mau 06'!B22</f>
        <v>Chấp hành viên …</v>
      </c>
      <c r="C23" s="18">
        <f>IF(SUM(D23:E23)=SUM(F23:H23),SUM(D23:E23),"Kiểm tra lại")</f>
        <v>0</v>
      </c>
      <c r="D23" s="19">
        <f>'[4]Mau 06'!D22</f>
        <v>0</v>
      </c>
      <c r="E23" s="19">
        <f>'[4]Mau 06'!E22</f>
        <v>0</v>
      </c>
      <c r="F23" s="19">
        <f>'[4]Mau 06'!F22</f>
        <v>0</v>
      </c>
      <c r="G23" s="19">
        <f>'[4]Mau 06'!G22</f>
        <v>0</v>
      </c>
      <c r="H23" s="18">
        <f>SUM(I23,Q23)</f>
        <v>0</v>
      </c>
      <c r="I23" s="18">
        <f>SUM(J23:P23)</f>
        <v>0</v>
      </c>
      <c r="J23" s="19">
        <f>'[4]Mau 06'!J22</f>
        <v>0</v>
      </c>
      <c r="K23" s="19">
        <f>'[4]Mau 06'!K22</f>
        <v>0</v>
      </c>
      <c r="L23" s="19">
        <f>'[4]Mau 06'!L22</f>
        <v>0</v>
      </c>
      <c r="M23" s="19">
        <f>'[4]Mau 06'!M22</f>
        <v>0</v>
      </c>
      <c r="N23" s="19">
        <f>'[4]Mau 06'!N22</f>
        <v>0</v>
      </c>
      <c r="O23" s="19">
        <f>'[4]Mau 06'!O22</f>
        <v>0</v>
      </c>
      <c r="P23" s="19">
        <f>'[4]Mau 06'!P22</f>
        <v>0</v>
      </c>
      <c r="Q23" s="19">
        <f>'[4]Mau 06'!Q22</f>
        <v>0</v>
      </c>
      <c r="R23" s="18">
        <f t="shared" si="4"/>
        <v>0</v>
      </c>
      <c r="S23" s="20">
        <f>IF(I23&gt;0,SUM(J23:K23)/I23,"")</f>
      </c>
    </row>
    <row r="24" spans="1:19" ht="15">
      <c r="A24" s="12" t="s">
        <v>34</v>
      </c>
      <c r="B24" s="13" t="s">
        <v>35</v>
      </c>
      <c r="C24" s="14">
        <f>IF(SUM(D24:E24)=SUM(F24:H24),SUM(D24:E24),"Kiểm tra lại")</f>
        <v>3159</v>
      </c>
      <c r="D24" s="14">
        <f>SUM(D25,D36,D47,D58,D69,D80,D91,D102,D113)</f>
        <v>534</v>
      </c>
      <c r="E24" s="14">
        <f>SUM(E25,E36,E47,E58,E69,E80,E91,E102,E113)</f>
        <v>2625</v>
      </c>
      <c r="F24" s="14">
        <f>SUM(F25,F36,F47,F58,F69,F80,F91,F102,F113)</f>
        <v>33</v>
      </c>
      <c r="G24" s="14">
        <f>SUM(G25,G36,G47,G58,G69,G80,G91,G102,G113)</f>
        <v>0</v>
      </c>
      <c r="H24" s="14">
        <f>SUM(I24,Q24)</f>
        <v>3126</v>
      </c>
      <c r="I24" s="14">
        <f>SUM(J24:P24)</f>
        <v>2722</v>
      </c>
      <c r="J24" s="14">
        <f aca="true" t="shared" si="6" ref="J24:Q24">SUM(J25,J36,J47,J58,J69,J80,J91,J102,J113)</f>
        <v>2434</v>
      </c>
      <c r="K24" s="14">
        <f t="shared" si="6"/>
        <v>33</v>
      </c>
      <c r="L24" s="14">
        <f t="shared" si="6"/>
        <v>239</v>
      </c>
      <c r="M24" s="14">
        <f t="shared" si="6"/>
        <v>11</v>
      </c>
      <c r="N24" s="14">
        <f t="shared" si="6"/>
        <v>3</v>
      </c>
      <c r="O24" s="14">
        <f t="shared" si="6"/>
        <v>0</v>
      </c>
      <c r="P24" s="14">
        <f t="shared" si="6"/>
        <v>2</v>
      </c>
      <c r="Q24" s="14">
        <f t="shared" si="6"/>
        <v>404</v>
      </c>
      <c r="R24" s="14">
        <f t="shared" si="4"/>
        <v>659</v>
      </c>
      <c r="S24" s="23">
        <f>IF(I24&gt;0,SUM(J24:K24)/I24,"")</f>
        <v>0.9063188831741367</v>
      </c>
    </row>
    <row r="25" spans="1:19" ht="15">
      <c r="A25" s="24">
        <v>1</v>
      </c>
      <c r="B25" s="24" t="str">
        <f>'[5]Mau 06'!B12</f>
        <v>Chi cục THADS TP Đông Hà</v>
      </c>
      <c r="C25" s="25">
        <f>IF(SUM(D25:E25)=SUM(F25:H25),SUM(D25:E25),"Kiểm tra lại")</f>
        <v>946</v>
      </c>
      <c r="D25" s="25">
        <f>SUM(D26:D35)</f>
        <v>199</v>
      </c>
      <c r="E25" s="25">
        <f>SUM(E26:E35)</f>
        <v>747</v>
      </c>
      <c r="F25" s="25">
        <f>SUM(F26:F35)</f>
        <v>15</v>
      </c>
      <c r="G25" s="25">
        <f>SUM(G26:G35)</f>
        <v>0</v>
      </c>
      <c r="H25" s="25">
        <f>SUM(I25,Q25)</f>
        <v>931</v>
      </c>
      <c r="I25" s="25">
        <f>SUM(J25:P25)</f>
        <v>758</v>
      </c>
      <c r="J25" s="25">
        <f aca="true" t="shared" si="7" ref="J25:Q25">SUM(J26:J35)</f>
        <v>651</v>
      </c>
      <c r="K25" s="25">
        <f t="shared" si="7"/>
        <v>10</v>
      </c>
      <c r="L25" s="25">
        <f t="shared" si="7"/>
        <v>84</v>
      </c>
      <c r="M25" s="25">
        <f t="shared" si="7"/>
        <v>10</v>
      </c>
      <c r="N25" s="25">
        <f t="shared" si="7"/>
        <v>3</v>
      </c>
      <c r="O25" s="25">
        <f t="shared" si="7"/>
        <v>0</v>
      </c>
      <c r="P25" s="25">
        <f t="shared" si="7"/>
        <v>0</v>
      </c>
      <c r="Q25" s="25">
        <f t="shared" si="7"/>
        <v>173</v>
      </c>
      <c r="R25" s="25">
        <f t="shared" si="4"/>
        <v>270</v>
      </c>
      <c r="S25" s="26">
        <f>IF(I25&gt;0,SUM(J25:K25)/I25,"")</f>
        <v>0.8720316622691293</v>
      </c>
    </row>
    <row r="26" spans="1:19" ht="15">
      <c r="A26" s="27" t="s">
        <v>36</v>
      </c>
      <c r="B26" s="17" t="str">
        <f>'[5]Mau 06'!B13</f>
        <v>Nguyễn Xuân Đức A</v>
      </c>
      <c r="C26" s="18">
        <f>IF(SUM(D26:E26)=SUM(F26:H26),SUM(D26:E26),"Kiểm tra lại")</f>
        <v>148</v>
      </c>
      <c r="D26" s="19">
        <f>'[5]Mau 06'!D13</f>
        <v>46</v>
      </c>
      <c r="E26" s="19">
        <f>'[5]Mau 06'!E13</f>
        <v>102</v>
      </c>
      <c r="F26" s="19">
        <f>'[5]Mau 06'!F13</f>
        <v>0</v>
      </c>
      <c r="G26" s="19">
        <f>'[5]Mau 06'!G13</f>
        <v>0</v>
      </c>
      <c r="H26" s="18">
        <f>SUM(I26,Q26)</f>
        <v>148</v>
      </c>
      <c r="I26" s="18">
        <f>SUM(J26:P26)</f>
        <v>101</v>
      </c>
      <c r="J26" s="19">
        <f>'[5]Mau 06'!J13</f>
        <v>89</v>
      </c>
      <c r="K26" s="19">
        <f>'[5]Mau 06'!K13</f>
        <v>0</v>
      </c>
      <c r="L26" s="19">
        <f>'[5]Mau 06'!L13</f>
        <v>8</v>
      </c>
      <c r="M26" s="19">
        <f>'[5]Mau 06'!M13</f>
        <v>4</v>
      </c>
      <c r="N26" s="19">
        <f>'[5]Mau 06'!N13</f>
        <v>0</v>
      </c>
      <c r="O26" s="19">
        <f>'[5]Mau 06'!O13</f>
        <v>0</v>
      </c>
      <c r="P26" s="19">
        <f>'[5]Mau 06'!P13</f>
        <v>0</v>
      </c>
      <c r="Q26" s="19">
        <f>'[5]Mau 06'!Q13</f>
        <v>47</v>
      </c>
      <c r="R26" s="18">
        <f t="shared" si="4"/>
        <v>59</v>
      </c>
      <c r="S26" s="20">
        <f>IF(I26&gt;0,SUM(J26:K26)/I26,"")</f>
        <v>0.8811881188118812</v>
      </c>
    </row>
    <row r="27" spans="1:19" ht="15">
      <c r="A27" s="27" t="s">
        <v>37</v>
      </c>
      <c r="B27" s="17" t="str">
        <f>'[5]Mau 06'!B14</f>
        <v>Bùi Thị Bích Phượng</v>
      </c>
      <c r="C27" s="18">
        <f>IF(SUM(D27:E27)=SUM(F27:H27),SUM(D27:E27),"Kiểm tra lại")</f>
        <v>105</v>
      </c>
      <c r="D27" s="19">
        <f>'[5]Mau 06'!D14</f>
        <v>2</v>
      </c>
      <c r="E27" s="19">
        <f>'[5]Mau 06'!E14</f>
        <v>103</v>
      </c>
      <c r="F27" s="19">
        <f>'[5]Mau 06'!F14</f>
        <v>5</v>
      </c>
      <c r="G27" s="19">
        <f>'[5]Mau 06'!G14</f>
        <v>0</v>
      </c>
      <c r="H27" s="18">
        <f>SUM(I27,Q27)</f>
        <v>100</v>
      </c>
      <c r="I27" s="18">
        <f>SUM(J27:P27)</f>
        <v>99</v>
      </c>
      <c r="J27" s="19">
        <f>'[5]Mau 06'!J14</f>
        <v>98</v>
      </c>
      <c r="K27" s="19">
        <f>'[5]Mau 06'!K14</f>
        <v>0</v>
      </c>
      <c r="L27" s="19">
        <f>'[5]Mau 06'!L14</f>
        <v>1</v>
      </c>
      <c r="M27" s="19">
        <f>'[5]Mau 06'!M14</f>
        <v>0</v>
      </c>
      <c r="N27" s="19">
        <f>'[5]Mau 06'!N14</f>
        <v>0</v>
      </c>
      <c r="O27" s="19">
        <f>'[5]Mau 06'!O14</f>
        <v>0</v>
      </c>
      <c r="P27" s="19">
        <f>'[5]Mau 06'!P14</f>
        <v>0</v>
      </c>
      <c r="Q27" s="19">
        <f>'[5]Mau 06'!Q14</f>
        <v>1</v>
      </c>
      <c r="R27" s="18">
        <f t="shared" si="4"/>
        <v>2</v>
      </c>
      <c r="S27" s="20">
        <f>IF(I27&gt;0,SUM(J27:K27)/I27,"")</f>
        <v>0.98989898989899</v>
      </c>
    </row>
    <row r="28" spans="1:19" ht="15">
      <c r="A28" s="27" t="s">
        <v>38</v>
      </c>
      <c r="B28" s="17" t="str">
        <f>'[5]Mau 06'!B15</f>
        <v>Võ Đình Đạo</v>
      </c>
      <c r="C28" s="18">
        <f aca="true" t="shared" si="8" ref="C28:C91">IF(SUM(D28:E28)=SUM(F28:H28),SUM(D28:E28),"Kiểm tra lại")</f>
        <v>132</v>
      </c>
      <c r="D28" s="19">
        <f>'[5]Mau 06'!D15</f>
        <v>24</v>
      </c>
      <c r="E28" s="19">
        <f>'[5]Mau 06'!E15</f>
        <v>108</v>
      </c>
      <c r="F28" s="19">
        <f>'[5]Mau 06'!F15</f>
        <v>9</v>
      </c>
      <c r="G28" s="19">
        <f>'[5]Mau 06'!G15</f>
        <v>0</v>
      </c>
      <c r="H28" s="18">
        <f aca="true" t="shared" si="9" ref="H28:H91">SUM(I28,Q28)</f>
        <v>123</v>
      </c>
      <c r="I28" s="18">
        <f aca="true" t="shared" si="10" ref="I28:I91">SUM(J28:P28)</f>
        <v>101</v>
      </c>
      <c r="J28" s="19">
        <f>'[5]Mau 06'!J15</f>
        <v>89</v>
      </c>
      <c r="K28" s="19">
        <f>'[5]Mau 06'!K15</f>
        <v>5</v>
      </c>
      <c r="L28" s="19">
        <f>'[5]Mau 06'!L15</f>
        <v>7</v>
      </c>
      <c r="M28" s="19">
        <f>'[5]Mau 06'!M15</f>
        <v>0</v>
      </c>
      <c r="N28" s="19">
        <f>'[5]Mau 06'!N15</f>
        <v>0</v>
      </c>
      <c r="O28" s="19">
        <f>'[5]Mau 06'!O15</f>
        <v>0</v>
      </c>
      <c r="P28" s="19">
        <f>'[5]Mau 06'!P15</f>
        <v>0</v>
      </c>
      <c r="Q28" s="19">
        <f>'[5]Mau 06'!Q15</f>
        <v>22</v>
      </c>
      <c r="R28" s="18">
        <f t="shared" si="4"/>
        <v>29</v>
      </c>
      <c r="S28" s="20">
        <f aca="true" t="shared" si="11" ref="S28:S91">IF(I28&gt;0,SUM(J28:K28)/I28,"")</f>
        <v>0.9306930693069307</v>
      </c>
    </row>
    <row r="29" spans="1:19" ht="15">
      <c r="A29" s="27" t="s">
        <v>39</v>
      </c>
      <c r="B29" s="17" t="str">
        <f>'[5]Mau 06'!B16</f>
        <v>Nguyễn Xuân Đức B</v>
      </c>
      <c r="C29" s="18">
        <f t="shared" si="8"/>
        <v>188</v>
      </c>
      <c r="D29" s="19">
        <f>'[5]Mau 06'!D16</f>
        <v>47</v>
      </c>
      <c r="E29" s="19">
        <f>'[5]Mau 06'!E16</f>
        <v>141</v>
      </c>
      <c r="F29" s="19">
        <f>'[5]Mau 06'!F16</f>
        <v>0</v>
      </c>
      <c r="G29" s="19">
        <f>'[5]Mau 06'!G16</f>
        <v>0</v>
      </c>
      <c r="H29" s="18">
        <f t="shared" si="9"/>
        <v>188</v>
      </c>
      <c r="I29" s="18">
        <f t="shared" si="10"/>
        <v>148</v>
      </c>
      <c r="J29" s="19">
        <f>'[5]Mau 06'!J16</f>
        <v>113</v>
      </c>
      <c r="K29" s="19">
        <f>'[5]Mau 06'!K16</f>
        <v>0</v>
      </c>
      <c r="L29" s="19">
        <f>'[5]Mau 06'!L16</f>
        <v>30</v>
      </c>
      <c r="M29" s="19">
        <f>'[5]Mau 06'!M16</f>
        <v>3</v>
      </c>
      <c r="N29" s="19">
        <f>'[5]Mau 06'!N16</f>
        <v>2</v>
      </c>
      <c r="O29" s="19">
        <f>'[5]Mau 06'!O16</f>
        <v>0</v>
      </c>
      <c r="P29" s="19">
        <f>'[5]Mau 06'!P16</f>
        <v>0</v>
      </c>
      <c r="Q29" s="19">
        <f>'[5]Mau 06'!Q16</f>
        <v>40</v>
      </c>
      <c r="R29" s="18">
        <f t="shared" si="4"/>
        <v>75</v>
      </c>
      <c r="S29" s="20">
        <f t="shared" si="11"/>
        <v>0.7635135135135135</v>
      </c>
    </row>
    <row r="30" spans="1:19" ht="15">
      <c r="A30" s="27" t="s">
        <v>40</v>
      </c>
      <c r="B30" s="17" t="str">
        <f>'[5]Mau 06'!B17</f>
        <v>Trần Thị Lý</v>
      </c>
      <c r="C30" s="18">
        <f t="shared" si="8"/>
        <v>98</v>
      </c>
      <c r="D30" s="19">
        <f>'[5]Mau 06'!D17</f>
        <v>17</v>
      </c>
      <c r="E30" s="19">
        <f>'[5]Mau 06'!E17</f>
        <v>81</v>
      </c>
      <c r="F30" s="19">
        <f>'[5]Mau 06'!F17</f>
        <v>1</v>
      </c>
      <c r="G30" s="19">
        <f>'[5]Mau 06'!G17</f>
        <v>0</v>
      </c>
      <c r="H30" s="18">
        <f t="shared" si="9"/>
        <v>97</v>
      </c>
      <c r="I30" s="18">
        <f t="shared" si="10"/>
        <v>88</v>
      </c>
      <c r="J30" s="19">
        <f>'[5]Mau 06'!J17</f>
        <v>77</v>
      </c>
      <c r="K30" s="19">
        <f>'[5]Mau 06'!K17</f>
        <v>1</v>
      </c>
      <c r="L30" s="19">
        <f>'[5]Mau 06'!L17</f>
        <v>8</v>
      </c>
      <c r="M30" s="19">
        <f>'[5]Mau 06'!M17</f>
        <v>2</v>
      </c>
      <c r="N30" s="19">
        <f>'[5]Mau 06'!N17</f>
        <v>0</v>
      </c>
      <c r="O30" s="19">
        <f>'[5]Mau 06'!O17</f>
        <v>0</v>
      </c>
      <c r="P30" s="19">
        <f>'[5]Mau 06'!P17</f>
        <v>0</v>
      </c>
      <c r="Q30" s="19">
        <f>'[5]Mau 06'!Q17</f>
        <v>9</v>
      </c>
      <c r="R30" s="18">
        <f t="shared" si="4"/>
        <v>19</v>
      </c>
      <c r="S30" s="20">
        <f t="shared" si="11"/>
        <v>0.8863636363636364</v>
      </c>
    </row>
    <row r="31" spans="1:19" ht="15">
      <c r="A31" s="27" t="s">
        <v>41</v>
      </c>
      <c r="B31" s="17" t="str">
        <f>'[5]Mau 06'!B18</f>
        <v> Hoàng Thị Thanh Trúc</v>
      </c>
      <c r="C31" s="18">
        <f t="shared" si="8"/>
        <v>132</v>
      </c>
      <c r="D31" s="19">
        <f>'[5]Mau 06'!D18</f>
        <v>20</v>
      </c>
      <c r="E31" s="19">
        <f>'[5]Mau 06'!E18</f>
        <v>112</v>
      </c>
      <c r="F31" s="19">
        <f>'[5]Mau 06'!F18</f>
        <v>0</v>
      </c>
      <c r="G31" s="19">
        <f>'[5]Mau 06'!G18</f>
        <v>0</v>
      </c>
      <c r="H31" s="18">
        <f t="shared" si="9"/>
        <v>132</v>
      </c>
      <c r="I31" s="18">
        <f t="shared" si="10"/>
        <v>111</v>
      </c>
      <c r="J31" s="19">
        <f>'[5]Mau 06'!J18</f>
        <v>102</v>
      </c>
      <c r="K31" s="19">
        <f>'[5]Mau 06'!K18</f>
        <v>1</v>
      </c>
      <c r="L31" s="19">
        <f>'[5]Mau 06'!L18</f>
        <v>8</v>
      </c>
      <c r="M31" s="19">
        <f>'[5]Mau 06'!M18</f>
        <v>0</v>
      </c>
      <c r="N31" s="19">
        <f>'[5]Mau 06'!N18</f>
        <v>0</v>
      </c>
      <c r="O31" s="19">
        <f>'[5]Mau 06'!O18</f>
        <v>0</v>
      </c>
      <c r="P31" s="19">
        <f>'[5]Mau 06'!P18</f>
        <v>0</v>
      </c>
      <c r="Q31" s="19">
        <f>'[5]Mau 06'!Q18</f>
        <v>21</v>
      </c>
      <c r="R31" s="18">
        <f t="shared" si="4"/>
        <v>29</v>
      </c>
      <c r="S31" s="20">
        <f t="shared" si="11"/>
        <v>0.9279279279279279</v>
      </c>
    </row>
    <row r="32" spans="1:19" ht="15">
      <c r="A32" s="27" t="s">
        <v>42</v>
      </c>
      <c r="B32" s="17" t="str">
        <f>'[5]Mau 06'!B19</f>
        <v>Nguyễn Đức Nhân</v>
      </c>
      <c r="C32" s="18">
        <f t="shared" si="8"/>
        <v>134</v>
      </c>
      <c r="D32" s="19">
        <f>'[5]Mau 06'!D19</f>
        <v>43</v>
      </c>
      <c r="E32" s="19">
        <f>'[5]Mau 06'!E19</f>
        <v>91</v>
      </c>
      <c r="F32" s="19">
        <f>'[5]Mau 06'!F19</f>
        <v>0</v>
      </c>
      <c r="G32" s="19">
        <f>'[5]Mau 06'!G19</f>
        <v>0</v>
      </c>
      <c r="H32" s="18">
        <f t="shared" si="9"/>
        <v>134</v>
      </c>
      <c r="I32" s="18">
        <f t="shared" si="10"/>
        <v>101</v>
      </c>
      <c r="J32" s="19">
        <f>'[5]Mau 06'!J19</f>
        <v>74</v>
      </c>
      <c r="K32" s="19">
        <f>'[5]Mau 06'!K19</f>
        <v>3</v>
      </c>
      <c r="L32" s="19">
        <f>'[5]Mau 06'!L19</f>
        <v>22</v>
      </c>
      <c r="M32" s="19">
        <f>'[5]Mau 06'!M19</f>
        <v>1</v>
      </c>
      <c r="N32" s="19">
        <f>'[5]Mau 06'!N19</f>
        <v>1</v>
      </c>
      <c r="O32" s="19">
        <f>'[5]Mau 06'!O19</f>
        <v>0</v>
      </c>
      <c r="P32" s="19">
        <f>'[5]Mau 06'!P19</f>
        <v>0</v>
      </c>
      <c r="Q32" s="19">
        <f>'[5]Mau 06'!Q19</f>
        <v>33</v>
      </c>
      <c r="R32" s="18">
        <f t="shared" si="4"/>
        <v>57</v>
      </c>
      <c r="S32" s="20">
        <f t="shared" si="11"/>
        <v>0.7623762376237624</v>
      </c>
    </row>
    <row r="33" spans="1:19" ht="15" customHeight="1">
      <c r="A33" s="27" t="s">
        <v>43</v>
      </c>
      <c r="B33" s="17" t="str">
        <f>'[5]Mau 06'!B20</f>
        <v>Mai Anh Tuấn</v>
      </c>
      <c r="C33" s="18">
        <f t="shared" si="8"/>
        <v>9</v>
      </c>
      <c r="D33" s="19">
        <f>'[5]Mau 06'!D20</f>
        <v>0</v>
      </c>
      <c r="E33" s="19">
        <f>'[5]Mau 06'!E20</f>
        <v>9</v>
      </c>
      <c r="F33" s="19">
        <f>'[5]Mau 06'!F20</f>
        <v>0</v>
      </c>
      <c r="G33" s="19">
        <f>'[5]Mau 06'!G20</f>
        <v>0</v>
      </c>
      <c r="H33" s="18">
        <f t="shared" si="9"/>
        <v>9</v>
      </c>
      <c r="I33" s="18">
        <f t="shared" si="10"/>
        <v>9</v>
      </c>
      <c r="J33" s="19">
        <f>'[5]Mau 06'!J20</f>
        <v>9</v>
      </c>
      <c r="K33" s="19">
        <f>'[5]Mau 06'!K20</f>
        <v>0</v>
      </c>
      <c r="L33" s="19">
        <f>'[5]Mau 06'!L20</f>
        <v>0</v>
      </c>
      <c r="M33" s="19">
        <f>'[5]Mau 06'!M20</f>
        <v>0</v>
      </c>
      <c r="N33" s="19">
        <f>'[5]Mau 06'!N20</f>
        <v>0</v>
      </c>
      <c r="O33" s="19">
        <f>'[5]Mau 06'!O20</f>
        <v>0</v>
      </c>
      <c r="P33" s="19">
        <f>'[5]Mau 06'!P20</f>
        <v>0</v>
      </c>
      <c r="Q33" s="19">
        <f>'[5]Mau 06'!Q20</f>
        <v>0</v>
      </c>
      <c r="R33" s="18">
        <f t="shared" si="4"/>
        <v>0</v>
      </c>
      <c r="S33" s="20">
        <f t="shared" si="11"/>
        <v>1</v>
      </c>
    </row>
    <row r="34" spans="1:19" ht="15" customHeight="1" hidden="1">
      <c r="A34" s="27" t="s">
        <v>44</v>
      </c>
      <c r="B34" s="17" t="str">
        <f>'[5]Mau 06'!B21</f>
        <v>Chấp hành viên …</v>
      </c>
      <c r="C34" s="18">
        <f t="shared" si="8"/>
        <v>0</v>
      </c>
      <c r="D34" s="19">
        <f>'[5]Mau 06'!D21</f>
        <v>0</v>
      </c>
      <c r="E34" s="19">
        <f>'[5]Mau 06'!E21</f>
        <v>0</v>
      </c>
      <c r="F34" s="19">
        <f>'[5]Mau 06'!F21</f>
        <v>0</v>
      </c>
      <c r="G34" s="19">
        <f>'[5]Mau 06'!G21</f>
        <v>0</v>
      </c>
      <c r="H34" s="18">
        <f t="shared" si="9"/>
        <v>0</v>
      </c>
      <c r="I34" s="18">
        <f t="shared" si="10"/>
        <v>0</v>
      </c>
      <c r="J34" s="19">
        <f>'[5]Mau 06'!J21</f>
        <v>0</v>
      </c>
      <c r="K34" s="19">
        <f>'[5]Mau 06'!K21</f>
        <v>0</v>
      </c>
      <c r="L34" s="19">
        <f>'[5]Mau 06'!L21</f>
        <v>0</v>
      </c>
      <c r="M34" s="19">
        <f>'[5]Mau 06'!M21</f>
        <v>0</v>
      </c>
      <c r="N34" s="19">
        <f>'[5]Mau 06'!N21</f>
        <v>0</v>
      </c>
      <c r="O34" s="19">
        <f>'[5]Mau 06'!O21</f>
        <v>0</v>
      </c>
      <c r="P34" s="19">
        <f>'[5]Mau 06'!P21</f>
        <v>0</v>
      </c>
      <c r="Q34" s="19">
        <f>'[5]Mau 06'!Q21</f>
        <v>0</v>
      </c>
      <c r="R34" s="18">
        <f t="shared" si="4"/>
        <v>0</v>
      </c>
      <c r="S34" s="20">
        <f t="shared" si="11"/>
      </c>
    </row>
    <row r="35" spans="1:19" ht="15" customHeight="1" hidden="1">
      <c r="A35" s="27" t="s">
        <v>45</v>
      </c>
      <c r="B35" s="17" t="str">
        <f>'[5]Mau 06'!B22</f>
        <v>Chấp hành viên …</v>
      </c>
      <c r="C35" s="18">
        <f t="shared" si="8"/>
        <v>0</v>
      </c>
      <c r="D35" s="19">
        <f>'[5]Mau 06'!D22</f>
        <v>0</v>
      </c>
      <c r="E35" s="19">
        <f>'[5]Mau 06'!E22</f>
        <v>0</v>
      </c>
      <c r="F35" s="19">
        <f>'[5]Mau 06'!F22</f>
        <v>0</v>
      </c>
      <c r="G35" s="19">
        <f>'[5]Mau 06'!G22</f>
        <v>0</v>
      </c>
      <c r="H35" s="18">
        <f t="shared" si="9"/>
        <v>0</v>
      </c>
      <c r="I35" s="18">
        <f t="shared" si="10"/>
        <v>0</v>
      </c>
      <c r="J35" s="19">
        <f>'[5]Mau 06'!J22</f>
        <v>0</v>
      </c>
      <c r="K35" s="19">
        <f>'[5]Mau 06'!K22</f>
        <v>0</v>
      </c>
      <c r="L35" s="19">
        <f>'[5]Mau 06'!L22</f>
        <v>0</v>
      </c>
      <c r="M35" s="19">
        <f>'[5]Mau 06'!M22</f>
        <v>0</v>
      </c>
      <c r="N35" s="19">
        <f>'[5]Mau 06'!N22</f>
        <v>0</v>
      </c>
      <c r="O35" s="19">
        <f>'[5]Mau 06'!O22</f>
        <v>0</v>
      </c>
      <c r="P35" s="19">
        <f>'[5]Mau 06'!P22</f>
        <v>0</v>
      </c>
      <c r="Q35" s="19">
        <f>'[5]Mau 06'!Q22</f>
        <v>0</v>
      </c>
      <c r="R35" s="18">
        <f t="shared" si="4"/>
        <v>0</v>
      </c>
      <c r="S35" s="20">
        <f t="shared" si="11"/>
      </c>
    </row>
    <row r="36" spans="1:19" ht="15">
      <c r="A36" s="24">
        <v>2</v>
      </c>
      <c r="B36" s="24" t="str">
        <f>'[6]Mau 06'!B12</f>
        <v>Chi cục THADS TX Quảng Trị</v>
      </c>
      <c r="C36" s="25">
        <f t="shared" si="8"/>
        <v>165</v>
      </c>
      <c r="D36" s="25">
        <f>SUM(D37:D46)</f>
        <v>20</v>
      </c>
      <c r="E36" s="25">
        <f>SUM(E37:E46)</f>
        <v>145</v>
      </c>
      <c r="F36" s="25">
        <f>SUM(F37:F46)</f>
        <v>5</v>
      </c>
      <c r="G36" s="25">
        <f>SUM(G37:G46)</f>
        <v>0</v>
      </c>
      <c r="H36" s="25">
        <f t="shared" si="9"/>
        <v>160</v>
      </c>
      <c r="I36" s="25">
        <f t="shared" si="10"/>
        <v>147</v>
      </c>
      <c r="J36" s="25">
        <f aca="true" t="shared" si="12" ref="J36:Q36">SUM(J37:J46)</f>
        <v>137</v>
      </c>
      <c r="K36" s="25">
        <f t="shared" si="12"/>
        <v>1</v>
      </c>
      <c r="L36" s="25">
        <f t="shared" si="12"/>
        <v>8</v>
      </c>
      <c r="M36" s="25">
        <f t="shared" si="12"/>
        <v>0</v>
      </c>
      <c r="N36" s="25">
        <f t="shared" si="12"/>
        <v>0</v>
      </c>
      <c r="O36" s="25">
        <f t="shared" si="12"/>
        <v>0</v>
      </c>
      <c r="P36" s="25">
        <f t="shared" si="12"/>
        <v>1</v>
      </c>
      <c r="Q36" s="25">
        <f t="shared" si="12"/>
        <v>13</v>
      </c>
      <c r="R36" s="25">
        <f t="shared" si="4"/>
        <v>22</v>
      </c>
      <c r="S36" s="26">
        <f t="shared" si="11"/>
        <v>0.9387755102040817</v>
      </c>
    </row>
    <row r="37" spans="1:19" ht="15">
      <c r="A37" s="27" t="s">
        <v>36</v>
      </c>
      <c r="B37" s="17" t="str">
        <f>'[6]Mau 06'!B13</f>
        <v>Đào Thị Nhung</v>
      </c>
      <c r="C37" s="18">
        <f t="shared" si="8"/>
        <v>59</v>
      </c>
      <c r="D37" s="19">
        <f>'[6]Mau 06'!D13</f>
        <v>3</v>
      </c>
      <c r="E37" s="19">
        <f>'[6]Mau 06'!E13</f>
        <v>56</v>
      </c>
      <c r="F37" s="19">
        <f>'[6]Mau 06'!F13</f>
        <v>2</v>
      </c>
      <c r="G37" s="19">
        <f>'[6]Mau 06'!G13</f>
        <v>0</v>
      </c>
      <c r="H37" s="18">
        <f t="shared" si="9"/>
        <v>57</v>
      </c>
      <c r="I37" s="18">
        <f t="shared" si="10"/>
        <v>56</v>
      </c>
      <c r="J37" s="19">
        <f>'[6]Mau 06'!J13</f>
        <v>52</v>
      </c>
      <c r="K37" s="19">
        <f>'[6]Mau 06'!K13</f>
        <v>1</v>
      </c>
      <c r="L37" s="19">
        <f>'[6]Mau 06'!L13</f>
        <v>3</v>
      </c>
      <c r="M37" s="19">
        <f>'[6]Mau 06'!M13</f>
        <v>0</v>
      </c>
      <c r="N37" s="19">
        <f>'[6]Mau 06'!N13</f>
        <v>0</v>
      </c>
      <c r="O37" s="19">
        <f>'[6]Mau 06'!O13</f>
        <v>0</v>
      </c>
      <c r="P37" s="19">
        <f>'[6]Mau 06'!P13</f>
        <v>0</v>
      </c>
      <c r="Q37" s="19">
        <f>'[6]Mau 06'!Q13</f>
        <v>1</v>
      </c>
      <c r="R37" s="18">
        <f t="shared" si="4"/>
        <v>4</v>
      </c>
      <c r="S37" s="20">
        <f t="shared" si="11"/>
        <v>0.9464285714285714</v>
      </c>
    </row>
    <row r="38" spans="1:19" ht="15">
      <c r="A38" s="27" t="s">
        <v>37</v>
      </c>
      <c r="B38" s="17" t="str">
        <f>'[6]Mau 06'!B14</f>
        <v>Nguyễn Ngọc Lành</v>
      </c>
      <c r="C38" s="18">
        <f t="shared" si="8"/>
        <v>59</v>
      </c>
      <c r="D38" s="19">
        <f>'[6]Mau 06'!D14</f>
        <v>9</v>
      </c>
      <c r="E38" s="19">
        <f>'[6]Mau 06'!E14</f>
        <v>50</v>
      </c>
      <c r="F38" s="19">
        <f>'[6]Mau 06'!F14</f>
        <v>3</v>
      </c>
      <c r="G38" s="19">
        <f>'[6]Mau 06'!G14</f>
        <v>0</v>
      </c>
      <c r="H38" s="18">
        <f t="shared" si="9"/>
        <v>56</v>
      </c>
      <c r="I38" s="18">
        <f t="shared" si="10"/>
        <v>52</v>
      </c>
      <c r="J38" s="19">
        <f>'[6]Mau 06'!J14</f>
        <v>49</v>
      </c>
      <c r="K38" s="19">
        <f>'[6]Mau 06'!K14</f>
        <v>0</v>
      </c>
      <c r="L38" s="19">
        <f>'[6]Mau 06'!L14</f>
        <v>3</v>
      </c>
      <c r="M38" s="19">
        <f>'[6]Mau 06'!M14</f>
        <v>0</v>
      </c>
      <c r="N38" s="19">
        <f>'[6]Mau 06'!N14</f>
        <v>0</v>
      </c>
      <c r="O38" s="19">
        <f>'[6]Mau 06'!O14</f>
        <v>0</v>
      </c>
      <c r="P38" s="19">
        <f>'[6]Mau 06'!P14</f>
        <v>0</v>
      </c>
      <c r="Q38" s="19">
        <f>'[6]Mau 06'!Q14</f>
        <v>4</v>
      </c>
      <c r="R38" s="18">
        <f t="shared" si="4"/>
        <v>7</v>
      </c>
      <c r="S38" s="20">
        <f t="shared" si="11"/>
        <v>0.9423076923076923</v>
      </c>
    </row>
    <row r="39" spans="1:19" ht="15">
      <c r="A39" s="27" t="s">
        <v>38</v>
      </c>
      <c r="B39" s="17" t="str">
        <f>'[6]Mau 06'!B15</f>
        <v>Phan Văn Tăng</v>
      </c>
      <c r="C39" s="18">
        <f t="shared" si="8"/>
        <v>47</v>
      </c>
      <c r="D39" s="19">
        <f>'[6]Mau 06'!D15</f>
        <v>8</v>
      </c>
      <c r="E39" s="19">
        <f>'[6]Mau 06'!E15</f>
        <v>39</v>
      </c>
      <c r="F39" s="19">
        <f>'[6]Mau 06'!F15</f>
        <v>0</v>
      </c>
      <c r="G39" s="19">
        <f>'[6]Mau 06'!G15</f>
        <v>0</v>
      </c>
      <c r="H39" s="18">
        <f t="shared" si="9"/>
        <v>47</v>
      </c>
      <c r="I39" s="18">
        <f t="shared" si="10"/>
        <v>39</v>
      </c>
      <c r="J39" s="19">
        <f>'[6]Mau 06'!J15</f>
        <v>36</v>
      </c>
      <c r="K39" s="19">
        <f>'[6]Mau 06'!K15</f>
        <v>0</v>
      </c>
      <c r="L39" s="19">
        <f>'[6]Mau 06'!L15</f>
        <v>2</v>
      </c>
      <c r="M39" s="19">
        <f>'[6]Mau 06'!M15</f>
        <v>0</v>
      </c>
      <c r="N39" s="19">
        <f>'[6]Mau 06'!N15</f>
        <v>0</v>
      </c>
      <c r="O39" s="19">
        <f>'[6]Mau 06'!O15</f>
        <v>0</v>
      </c>
      <c r="P39" s="19">
        <f>'[6]Mau 06'!P15</f>
        <v>1</v>
      </c>
      <c r="Q39" s="19">
        <f>'[6]Mau 06'!Q15</f>
        <v>8</v>
      </c>
      <c r="R39" s="18">
        <f t="shared" si="4"/>
        <v>11</v>
      </c>
      <c r="S39" s="20">
        <f t="shared" si="11"/>
        <v>0.9230769230769231</v>
      </c>
    </row>
    <row r="40" spans="1:19" ht="15" customHeight="1" hidden="1">
      <c r="A40" s="27" t="s">
        <v>39</v>
      </c>
      <c r="B40" s="17" t="str">
        <f>'[6]Mau 06'!B16</f>
        <v>Chấp hành viên …</v>
      </c>
      <c r="C40" s="18">
        <f t="shared" si="8"/>
        <v>0</v>
      </c>
      <c r="D40" s="19">
        <f>'[6]Mau 06'!D16</f>
        <v>0</v>
      </c>
      <c r="E40" s="19">
        <f>'[6]Mau 06'!E16</f>
        <v>0</v>
      </c>
      <c r="F40" s="19">
        <f>'[6]Mau 06'!F16</f>
        <v>0</v>
      </c>
      <c r="G40" s="19">
        <f>'[6]Mau 06'!G16</f>
        <v>0</v>
      </c>
      <c r="H40" s="18">
        <f t="shared" si="9"/>
        <v>0</v>
      </c>
      <c r="I40" s="18">
        <f t="shared" si="10"/>
        <v>0</v>
      </c>
      <c r="J40" s="19">
        <f>'[6]Mau 06'!J16</f>
        <v>0</v>
      </c>
      <c r="K40" s="19">
        <f>'[6]Mau 06'!K16</f>
        <v>0</v>
      </c>
      <c r="L40" s="19">
        <f>'[6]Mau 06'!L16</f>
        <v>0</v>
      </c>
      <c r="M40" s="19">
        <f>'[6]Mau 06'!M16</f>
        <v>0</v>
      </c>
      <c r="N40" s="19">
        <f>'[6]Mau 06'!N16</f>
        <v>0</v>
      </c>
      <c r="O40" s="19">
        <f>'[6]Mau 06'!O16</f>
        <v>0</v>
      </c>
      <c r="P40" s="19">
        <f>'[6]Mau 06'!P16</f>
        <v>0</v>
      </c>
      <c r="Q40" s="19">
        <f>'[6]Mau 06'!Q16</f>
        <v>0</v>
      </c>
      <c r="R40" s="18">
        <f t="shared" si="4"/>
        <v>0</v>
      </c>
      <c r="S40" s="20">
        <f t="shared" si="11"/>
      </c>
    </row>
    <row r="41" spans="1:19" ht="15" customHeight="1" hidden="1">
      <c r="A41" s="27" t="s">
        <v>40</v>
      </c>
      <c r="B41" s="17" t="str">
        <f>'[6]Mau 06'!B17</f>
        <v>Chấp hành viên …</v>
      </c>
      <c r="C41" s="18">
        <f t="shared" si="8"/>
        <v>0</v>
      </c>
      <c r="D41" s="19">
        <f>'[6]Mau 06'!D17</f>
        <v>0</v>
      </c>
      <c r="E41" s="19">
        <f>'[6]Mau 06'!E17</f>
        <v>0</v>
      </c>
      <c r="F41" s="19">
        <f>'[6]Mau 06'!F17</f>
        <v>0</v>
      </c>
      <c r="G41" s="19">
        <f>'[6]Mau 06'!G17</f>
        <v>0</v>
      </c>
      <c r="H41" s="18">
        <f t="shared" si="9"/>
        <v>0</v>
      </c>
      <c r="I41" s="18">
        <f t="shared" si="10"/>
        <v>0</v>
      </c>
      <c r="J41" s="19">
        <f>'[6]Mau 06'!J17</f>
        <v>0</v>
      </c>
      <c r="K41" s="19">
        <f>'[6]Mau 06'!K17</f>
        <v>0</v>
      </c>
      <c r="L41" s="19">
        <f>'[6]Mau 06'!L17</f>
        <v>0</v>
      </c>
      <c r="M41" s="19">
        <f>'[6]Mau 06'!M17</f>
        <v>0</v>
      </c>
      <c r="N41" s="19">
        <f>'[6]Mau 06'!N17</f>
        <v>0</v>
      </c>
      <c r="O41" s="19">
        <f>'[6]Mau 06'!O17</f>
        <v>0</v>
      </c>
      <c r="P41" s="19">
        <f>'[6]Mau 06'!P17</f>
        <v>0</v>
      </c>
      <c r="Q41" s="19">
        <f>'[6]Mau 06'!Q17</f>
        <v>0</v>
      </c>
      <c r="R41" s="18">
        <f t="shared" si="4"/>
        <v>0</v>
      </c>
      <c r="S41" s="20">
        <f t="shared" si="11"/>
      </c>
    </row>
    <row r="42" spans="1:19" ht="15" customHeight="1" hidden="1">
      <c r="A42" s="27" t="s">
        <v>41</v>
      </c>
      <c r="B42" s="17" t="str">
        <f>'[6]Mau 06'!B18</f>
        <v>Chấp hành viên …</v>
      </c>
      <c r="C42" s="18">
        <f t="shared" si="8"/>
        <v>0</v>
      </c>
      <c r="D42" s="19">
        <f>'[6]Mau 06'!D18</f>
        <v>0</v>
      </c>
      <c r="E42" s="19">
        <f>'[6]Mau 06'!E18</f>
        <v>0</v>
      </c>
      <c r="F42" s="19">
        <f>'[6]Mau 06'!F18</f>
        <v>0</v>
      </c>
      <c r="G42" s="19">
        <f>'[6]Mau 06'!G18</f>
        <v>0</v>
      </c>
      <c r="H42" s="18">
        <f t="shared" si="9"/>
        <v>0</v>
      </c>
      <c r="I42" s="18">
        <f t="shared" si="10"/>
        <v>0</v>
      </c>
      <c r="J42" s="19">
        <f>'[6]Mau 06'!J18</f>
        <v>0</v>
      </c>
      <c r="K42" s="19">
        <f>'[6]Mau 06'!K18</f>
        <v>0</v>
      </c>
      <c r="L42" s="19">
        <f>'[6]Mau 06'!L18</f>
        <v>0</v>
      </c>
      <c r="M42" s="19">
        <f>'[6]Mau 06'!M18</f>
        <v>0</v>
      </c>
      <c r="N42" s="19">
        <f>'[6]Mau 06'!N18</f>
        <v>0</v>
      </c>
      <c r="O42" s="19">
        <f>'[6]Mau 06'!O18</f>
        <v>0</v>
      </c>
      <c r="P42" s="19">
        <f>'[6]Mau 06'!P18</f>
        <v>0</v>
      </c>
      <c r="Q42" s="19">
        <f>'[6]Mau 06'!Q18</f>
        <v>0</v>
      </c>
      <c r="R42" s="18">
        <f t="shared" si="4"/>
        <v>0</v>
      </c>
      <c r="S42" s="20">
        <f t="shared" si="11"/>
      </c>
    </row>
    <row r="43" spans="1:19" ht="15" customHeight="1" hidden="1">
      <c r="A43" s="27" t="s">
        <v>42</v>
      </c>
      <c r="B43" s="17" t="str">
        <f>'[6]Mau 06'!B19</f>
        <v>Chấp hành viên …</v>
      </c>
      <c r="C43" s="18">
        <f t="shared" si="8"/>
        <v>0</v>
      </c>
      <c r="D43" s="19">
        <f>'[6]Mau 06'!D19</f>
        <v>0</v>
      </c>
      <c r="E43" s="19">
        <f>'[6]Mau 06'!E19</f>
        <v>0</v>
      </c>
      <c r="F43" s="19">
        <f>'[6]Mau 06'!F19</f>
        <v>0</v>
      </c>
      <c r="G43" s="19">
        <f>'[6]Mau 06'!G19</f>
        <v>0</v>
      </c>
      <c r="H43" s="18">
        <f t="shared" si="9"/>
        <v>0</v>
      </c>
      <c r="I43" s="18">
        <f t="shared" si="10"/>
        <v>0</v>
      </c>
      <c r="J43" s="19">
        <f>'[6]Mau 06'!J19</f>
        <v>0</v>
      </c>
      <c r="K43" s="19">
        <f>'[6]Mau 06'!K19</f>
        <v>0</v>
      </c>
      <c r="L43" s="19">
        <f>'[6]Mau 06'!L19</f>
        <v>0</v>
      </c>
      <c r="M43" s="19">
        <f>'[6]Mau 06'!M19</f>
        <v>0</v>
      </c>
      <c r="N43" s="19">
        <f>'[6]Mau 06'!N19</f>
        <v>0</v>
      </c>
      <c r="O43" s="19">
        <f>'[6]Mau 06'!O19</f>
        <v>0</v>
      </c>
      <c r="P43" s="19">
        <f>'[6]Mau 06'!P19</f>
        <v>0</v>
      </c>
      <c r="Q43" s="19">
        <f>'[6]Mau 06'!Q19</f>
        <v>0</v>
      </c>
      <c r="R43" s="18">
        <f t="shared" si="4"/>
        <v>0</v>
      </c>
      <c r="S43" s="20">
        <f t="shared" si="11"/>
      </c>
    </row>
    <row r="44" spans="1:19" ht="15" customHeight="1" hidden="1">
      <c r="A44" s="27" t="s">
        <v>43</v>
      </c>
      <c r="B44" s="17" t="str">
        <f>'[6]Mau 06'!B20</f>
        <v>Chấp hành viên …</v>
      </c>
      <c r="C44" s="18">
        <f t="shared" si="8"/>
        <v>0</v>
      </c>
      <c r="D44" s="19">
        <f>'[6]Mau 06'!D20</f>
        <v>0</v>
      </c>
      <c r="E44" s="19">
        <f>'[6]Mau 06'!E20</f>
        <v>0</v>
      </c>
      <c r="F44" s="19">
        <f>'[6]Mau 06'!F20</f>
        <v>0</v>
      </c>
      <c r="G44" s="19">
        <f>'[6]Mau 06'!G20</f>
        <v>0</v>
      </c>
      <c r="H44" s="18">
        <f t="shared" si="9"/>
        <v>0</v>
      </c>
      <c r="I44" s="18">
        <f t="shared" si="10"/>
        <v>0</v>
      </c>
      <c r="J44" s="19">
        <f>'[6]Mau 06'!J20</f>
        <v>0</v>
      </c>
      <c r="K44" s="19">
        <f>'[6]Mau 06'!K20</f>
        <v>0</v>
      </c>
      <c r="L44" s="19">
        <f>'[6]Mau 06'!L20</f>
        <v>0</v>
      </c>
      <c r="M44" s="19">
        <f>'[6]Mau 06'!M20</f>
        <v>0</v>
      </c>
      <c r="N44" s="19">
        <f>'[6]Mau 06'!N20</f>
        <v>0</v>
      </c>
      <c r="O44" s="19">
        <f>'[6]Mau 06'!O20</f>
        <v>0</v>
      </c>
      <c r="P44" s="19">
        <f>'[6]Mau 06'!P20</f>
        <v>0</v>
      </c>
      <c r="Q44" s="19">
        <f>'[6]Mau 06'!Q20</f>
        <v>0</v>
      </c>
      <c r="R44" s="18">
        <f t="shared" si="4"/>
        <v>0</v>
      </c>
      <c r="S44" s="20">
        <f t="shared" si="11"/>
      </c>
    </row>
    <row r="45" spans="1:19" ht="15" customHeight="1" hidden="1">
      <c r="A45" s="27" t="s">
        <v>44</v>
      </c>
      <c r="B45" s="17" t="str">
        <f>'[6]Mau 06'!B21</f>
        <v>Chấp hành viên …</v>
      </c>
      <c r="C45" s="18">
        <f t="shared" si="8"/>
        <v>0</v>
      </c>
      <c r="D45" s="19">
        <f>'[6]Mau 06'!D21</f>
        <v>0</v>
      </c>
      <c r="E45" s="19">
        <f>'[6]Mau 06'!E21</f>
        <v>0</v>
      </c>
      <c r="F45" s="19">
        <f>'[6]Mau 06'!F21</f>
        <v>0</v>
      </c>
      <c r="G45" s="19">
        <f>'[6]Mau 06'!G21</f>
        <v>0</v>
      </c>
      <c r="H45" s="18">
        <f t="shared" si="9"/>
        <v>0</v>
      </c>
      <c r="I45" s="18">
        <f t="shared" si="10"/>
        <v>0</v>
      </c>
      <c r="J45" s="19">
        <f>'[6]Mau 06'!J21</f>
        <v>0</v>
      </c>
      <c r="K45" s="19">
        <f>'[6]Mau 06'!K21</f>
        <v>0</v>
      </c>
      <c r="L45" s="19">
        <f>'[6]Mau 06'!L21</f>
        <v>0</v>
      </c>
      <c r="M45" s="19">
        <f>'[6]Mau 06'!M21</f>
        <v>0</v>
      </c>
      <c r="N45" s="19">
        <f>'[6]Mau 06'!N21</f>
        <v>0</v>
      </c>
      <c r="O45" s="19">
        <f>'[6]Mau 06'!O21</f>
        <v>0</v>
      </c>
      <c r="P45" s="19">
        <f>'[6]Mau 06'!P21</f>
        <v>0</v>
      </c>
      <c r="Q45" s="19">
        <f>'[6]Mau 06'!Q21</f>
        <v>0</v>
      </c>
      <c r="R45" s="18">
        <f t="shared" si="4"/>
        <v>0</v>
      </c>
      <c r="S45" s="20">
        <f t="shared" si="11"/>
      </c>
    </row>
    <row r="46" spans="1:19" ht="15" customHeight="1" hidden="1">
      <c r="A46" s="27" t="s">
        <v>45</v>
      </c>
      <c r="B46" s="17" t="str">
        <f>'[6]Mau 06'!B22</f>
        <v>Chấp hành viên …</v>
      </c>
      <c r="C46" s="18">
        <f t="shared" si="8"/>
        <v>0</v>
      </c>
      <c r="D46" s="19">
        <f>'[6]Mau 06'!D22</f>
        <v>0</v>
      </c>
      <c r="E46" s="19">
        <f>'[6]Mau 06'!E22</f>
        <v>0</v>
      </c>
      <c r="F46" s="19">
        <f>'[6]Mau 06'!F22</f>
        <v>0</v>
      </c>
      <c r="G46" s="19">
        <f>'[6]Mau 06'!G22</f>
        <v>0</v>
      </c>
      <c r="H46" s="18">
        <f t="shared" si="9"/>
        <v>0</v>
      </c>
      <c r="I46" s="18">
        <f t="shared" si="10"/>
        <v>0</v>
      </c>
      <c r="J46" s="19">
        <f>'[6]Mau 06'!J22</f>
        <v>0</v>
      </c>
      <c r="K46" s="19">
        <f>'[6]Mau 06'!K22</f>
        <v>0</v>
      </c>
      <c r="L46" s="19">
        <f>'[6]Mau 06'!L22</f>
        <v>0</v>
      </c>
      <c r="M46" s="19">
        <f>'[6]Mau 06'!M22</f>
        <v>0</v>
      </c>
      <c r="N46" s="19">
        <f>'[6]Mau 06'!N22</f>
        <v>0</v>
      </c>
      <c r="O46" s="19">
        <f>'[6]Mau 06'!O22</f>
        <v>0</v>
      </c>
      <c r="P46" s="19">
        <f>'[6]Mau 06'!P22</f>
        <v>0</v>
      </c>
      <c r="Q46" s="19">
        <f>'[6]Mau 06'!Q22</f>
        <v>0</v>
      </c>
      <c r="R46" s="18">
        <f t="shared" si="4"/>
        <v>0</v>
      </c>
      <c r="S46" s="20">
        <f t="shared" si="11"/>
      </c>
    </row>
    <row r="47" spans="1:19" ht="15">
      <c r="A47" s="24">
        <v>3</v>
      </c>
      <c r="B47" s="24" t="str">
        <f>'[7]Mau 06'!B12</f>
        <v>Chi cục THADS huyện Vĩnh Linh</v>
      </c>
      <c r="C47" s="25">
        <f t="shared" si="8"/>
        <v>513</v>
      </c>
      <c r="D47" s="25">
        <f>SUM(D48:D57)</f>
        <v>49</v>
      </c>
      <c r="E47" s="25">
        <f>SUM(E48:E57)</f>
        <v>464</v>
      </c>
      <c r="F47" s="25">
        <f>SUM(F48:F57)</f>
        <v>2</v>
      </c>
      <c r="G47" s="25">
        <f>SUM(G48:G57)</f>
        <v>0</v>
      </c>
      <c r="H47" s="25">
        <f t="shared" si="9"/>
        <v>511</v>
      </c>
      <c r="I47" s="25">
        <f t="shared" si="10"/>
        <v>473</v>
      </c>
      <c r="J47" s="25">
        <f aca="true" t="shared" si="13" ref="J47:Q47">SUM(J48:J57)</f>
        <v>460</v>
      </c>
      <c r="K47" s="25">
        <f t="shared" si="13"/>
        <v>1</v>
      </c>
      <c r="L47" s="25">
        <f t="shared" si="13"/>
        <v>12</v>
      </c>
      <c r="M47" s="25">
        <f t="shared" si="13"/>
        <v>0</v>
      </c>
      <c r="N47" s="25">
        <f t="shared" si="13"/>
        <v>0</v>
      </c>
      <c r="O47" s="25">
        <f t="shared" si="13"/>
        <v>0</v>
      </c>
      <c r="P47" s="25">
        <f t="shared" si="13"/>
        <v>0</v>
      </c>
      <c r="Q47" s="25">
        <f t="shared" si="13"/>
        <v>38</v>
      </c>
      <c r="R47" s="25">
        <f t="shared" si="4"/>
        <v>50</v>
      </c>
      <c r="S47" s="26">
        <f t="shared" si="11"/>
        <v>0.9746300211416491</v>
      </c>
    </row>
    <row r="48" spans="1:19" ht="15">
      <c r="A48" s="27" t="s">
        <v>36</v>
      </c>
      <c r="B48" s="17" t="str">
        <f>'[7]Mau 06'!B13</f>
        <v>Trần Văn Minh</v>
      </c>
      <c r="C48" s="18">
        <f t="shared" si="8"/>
        <v>33</v>
      </c>
      <c r="D48" s="19">
        <f>'[7]Mau 06'!D13</f>
        <v>0</v>
      </c>
      <c r="E48" s="19">
        <f>'[7]Mau 06'!E13</f>
        <v>33</v>
      </c>
      <c r="F48" s="19">
        <f>'[7]Mau 06'!F13</f>
        <v>0</v>
      </c>
      <c r="G48" s="19">
        <f>'[7]Mau 06'!G13</f>
        <v>0</v>
      </c>
      <c r="H48" s="18">
        <f t="shared" si="9"/>
        <v>33</v>
      </c>
      <c r="I48" s="18">
        <f t="shared" si="10"/>
        <v>33</v>
      </c>
      <c r="J48" s="19">
        <f>'[7]Mau 06'!J13</f>
        <v>33</v>
      </c>
      <c r="K48" s="19">
        <f>'[7]Mau 06'!K13</f>
        <v>0</v>
      </c>
      <c r="L48" s="19">
        <f>'[7]Mau 06'!L13</f>
        <v>0</v>
      </c>
      <c r="M48" s="19">
        <f>'[7]Mau 06'!M13</f>
        <v>0</v>
      </c>
      <c r="N48" s="19">
        <f>'[7]Mau 06'!N13</f>
        <v>0</v>
      </c>
      <c r="O48" s="19">
        <f>'[7]Mau 06'!O13</f>
        <v>0</v>
      </c>
      <c r="P48" s="19">
        <f>'[7]Mau 06'!P13</f>
        <v>0</v>
      </c>
      <c r="Q48" s="19">
        <f>'[7]Mau 06'!Q13</f>
        <v>0</v>
      </c>
      <c r="R48" s="18">
        <f t="shared" si="4"/>
        <v>0</v>
      </c>
      <c r="S48" s="20">
        <f t="shared" si="11"/>
        <v>1</v>
      </c>
    </row>
    <row r="49" spans="1:19" ht="15">
      <c r="A49" s="27" t="s">
        <v>37</v>
      </c>
      <c r="B49" s="17" t="str">
        <f>'[7]Mau 06'!B14</f>
        <v>Lê Xuân Ninh</v>
      </c>
      <c r="C49" s="18">
        <f t="shared" si="8"/>
        <v>140</v>
      </c>
      <c r="D49" s="19">
        <f>'[7]Mau 06'!D14</f>
        <v>15</v>
      </c>
      <c r="E49" s="19">
        <f>'[7]Mau 06'!E14</f>
        <v>125</v>
      </c>
      <c r="F49" s="19">
        <f>'[7]Mau 06'!F14</f>
        <v>2</v>
      </c>
      <c r="G49" s="19">
        <f>'[7]Mau 06'!G14</f>
        <v>0</v>
      </c>
      <c r="H49" s="18">
        <f t="shared" si="9"/>
        <v>138</v>
      </c>
      <c r="I49" s="18">
        <f t="shared" si="10"/>
        <v>127</v>
      </c>
      <c r="J49" s="19">
        <f>'[7]Mau 06'!J14</f>
        <v>125</v>
      </c>
      <c r="K49" s="19">
        <f>'[7]Mau 06'!K14</f>
        <v>1</v>
      </c>
      <c r="L49" s="19">
        <f>'[7]Mau 06'!L14</f>
        <v>1</v>
      </c>
      <c r="M49" s="19">
        <f>'[7]Mau 06'!M14</f>
        <v>0</v>
      </c>
      <c r="N49" s="19">
        <f>'[7]Mau 06'!N14</f>
        <v>0</v>
      </c>
      <c r="O49" s="19">
        <f>'[7]Mau 06'!O14</f>
        <v>0</v>
      </c>
      <c r="P49" s="19">
        <f>'[7]Mau 06'!P14</f>
        <v>0</v>
      </c>
      <c r="Q49" s="19">
        <f>'[7]Mau 06'!Q14</f>
        <v>11</v>
      </c>
      <c r="R49" s="18">
        <f t="shared" si="4"/>
        <v>12</v>
      </c>
      <c r="S49" s="20">
        <f t="shared" si="11"/>
        <v>0.9921259842519685</v>
      </c>
    </row>
    <row r="50" spans="1:19" ht="15">
      <c r="A50" s="27" t="s">
        <v>38</v>
      </c>
      <c r="B50" s="17" t="str">
        <f>'[7]Mau 06'!B15</f>
        <v>Tạ Công Tuấn</v>
      </c>
      <c r="C50" s="18">
        <f t="shared" si="8"/>
        <v>102</v>
      </c>
      <c r="D50" s="19">
        <f>'[7]Mau 06'!D15</f>
        <v>12</v>
      </c>
      <c r="E50" s="19">
        <f>'[7]Mau 06'!E15</f>
        <v>90</v>
      </c>
      <c r="F50" s="19">
        <f>'[7]Mau 06'!F15</f>
        <v>0</v>
      </c>
      <c r="G50" s="19">
        <f>'[7]Mau 06'!G15</f>
        <v>0</v>
      </c>
      <c r="H50" s="18">
        <f t="shared" si="9"/>
        <v>102</v>
      </c>
      <c r="I50" s="18">
        <f t="shared" si="10"/>
        <v>93</v>
      </c>
      <c r="J50" s="19">
        <f>'[7]Mau 06'!J15</f>
        <v>89</v>
      </c>
      <c r="K50" s="19">
        <f>'[7]Mau 06'!K15</f>
        <v>0</v>
      </c>
      <c r="L50" s="19">
        <f>'[7]Mau 06'!L15</f>
        <v>4</v>
      </c>
      <c r="M50" s="19">
        <f>'[7]Mau 06'!M15</f>
        <v>0</v>
      </c>
      <c r="N50" s="19">
        <f>'[7]Mau 06'!N15</f>
        <v>0</v>
      </c>
      <c r="O50" s="19">
        <f>'[7]Mau 06'!O15</f>
        <v>0</v>
      </c>
      <c r="P50" s="19">
        <f>'[7]Mau 06'!P15</f>
        <v>0</v>
      </c>
      <c r="Q50" s="19">
        <f>'[7]Mau 06'!Q15</f>
        <v>9</v>
      </c>
      <c r="R50" s="18">
        <f t="shared" si="4"/>
        <v>13</v>
      </c>
      <c r="S50" s="20">
        <f t="shared" si="11"/>
        <v>0.956989247311828</v>
      </c>
    </row>
    <row r="51" spans="1:19" ht="15">
      <c r="A51" s="27" t="s">
        <v>39</v>
      </c>
      <c r="B51" s="17" t="str">
        <f>'[7]Mau 06'!B16</f>
        <v>Lê Thị Hải Châu</v>
      </c>
      <c r="C51" s="18">
        <f t="shared" si="8"/>
        <v>116</v>
      </c>
      <c r="D51" s="19">
        <f>'[7]Mau 06'!D16</f>
        <v>17</v>
      </c>
      <c r="E51" s="19">
        <f>'[7]Mau 06'!E16</f>
        <v>99</v>
      </c>
      <c r="F51" s="19">
        <f>'[7]Mau 06'!F16</f>
        <v>0</v>
      </c>
      <c r="G51" s="19">
        <f>'[7]Mau 06'!G16</f>
        <v>0</v>
      </c>
      <c r="H51" s="18">
        <f t="shared" si="9"/>
        <v>116</v>
      </c>
      <c r="I51" s="18">
        <f t="shared" si="10"/>
        <v>106</v>
      </c>
      <c r="J51" s="19">
        <f>'[7]Mau 06'!J16</f>
        <v>99</v>
      </c>
      <c r="K51" s="19">
        <f>'[7]Mau 06'!K16</f>
        <v>0</v>
      </c>
      <c r="L51" s="19">
        <f>'[7]Mau 06'!L16</f>
        <v>7</v>
      </c>
      <c r="M51" s="19">
        <f>'[7]Mau 06'!M16</f>
        <v>0</v>
      </c>
      <c r="N51" s="19">
        <f>'[7]Mau 06'!N16</f>
        <v>0</v>
      </c>
      <c r="O51" s="19">
        <f>'[7]Mau 06'!O16</f>
        <v>0</v>
      </c>
      <c r="P51" s="19">
        <f>'[7]Mau 06'!P16</f>
        <v>0</v>
      </c>
      <c r="Q51" s="19">
        <f>'[7]Mau 06'!Q16</f>
        <v>10</v>
      </c>
      <c r="R51" s="18">
        <f t="shared" si="4"/>
        <v>17</v>
      </c>
      <c r="S51" s="20">
        <f t="shared" si="11"/>
        <v>0.9339622641509434</v>
      </c>
    </row>
    <row r="52" spans="1:19" ht="15">
      <c r="A52" s="27" t="s">
        <v>40</v>
      </c>
      <c r="B52" s="17" t="str">
        <f>'[7]Mau 06'!B17</f>
        <v>Trần Thị Phượng</v>
      </c>
      <c r="C52" s="18">
        <f t="shared" si="8"/>
        <v>122</v>
      </c>
      <c r="D52" s="19">
        <f>'[7]Mau 06'!D17</f>
        <v>5</v>
      </c>
      <c r="E52" s="19">
        <f>'[7]Mau 06'!E17</f>
        <v>117</v>
      </c>
      <c r="F52" s="19">
        <f>'[7]Mau 06'!F17</f>
        <v>0</v>
      </c>
      <c r="G52" s="19">
        <f>'[7]Mau 06'!G17</f>
        <v>0</v>
      </c>
      <c r="H52" s="18">
        <f t="shared" si="9"/>
        <v>122</v>
      </c>
      <c r="I52" s="18">
        <f t="shared" si="10"/>
        <v>114</v>
      </c>
      <c r="J52" s="19">
        <f>'[7]Mau 06'!J17</f>
        <v>114</v>
      </c>
      <c r="K52" s="19">
        <f>'[7]Mau 06'!K17</f>
        <v>0</v>
      </c>
      <c r="L52" s="19">
        <f>'[7]Mau 06'!L17</f>
        <v>0</v>
      </c>
      <c r="M52" s="19">
        <f>'[7]Mau 06'!M17</f>
        <v>0</v>
      </c>
      <c r="N52" s="19">
        <f>'[7]Mau 06'!N17</f>
        <v>0</v>
      </c>
      <c r="O52" s="19">
        <f>'[7]Mau 06'!O17</f>
        <v>0</v>
      </c>
      <c r="P52" s="19">
        <f>'[7]Mau 06'!P17</f>
        <v>0</v>
      </c>
      <c r="Q52" s="19">
        <f>'[7]Mau 06'!Q17</f>
        <v>8</v>
      </c>
      <c r="R52" s="18">
        <f t="shared" si="4"/>
        <v>8</v>
      </c>
      <c r="S52" s="20">
        <f t="shared" si="11"/>
        <v>1</v>
      </c>
    </row>
    <row r="53" spans="1:19" ht="15" customHeight="1" hidden="1">
      <c r="A53" s="27" t="s">
        <v>41</v>
      </c>
      <c r="B53" s="17" t="str">
        <f>'[7]Mau 06'!B18</f>
        <v>Chấp hành viên …</v>
      </c>
      <c r="C53" s="18">
        <f t="shared" si="8"/>
        <v>0</v>
      </c>
      <c r="D53" s="19">
        <f>'[7]Mau 06'!D18</f>
        <v>0</v>
      </c>
      <c r="E53" s="19">
        <f>'[7]Mau 06'!E18</f>
        <v>0</v>
      </c>
      <c r="F53" s="19">
        <f>'[7]Mau 06'!F18</f>
        <v>0</v>
      </c>
      <c r="G53" s="19">
        <f>'[7]Mau 06'!G18</f>
        <v>0</v>
      </c>
      <c r="H53" s="18">
        <f t="shared" si="9"/>
        <v>0</v>
      </c>
      <c r="I53" s="18">
        <f t="shared" si="10"/>
        <v>0</v>
      </c>
      <c r="J53" s="19">
        <f>'[7]Mau 06'!J18</f>
        <v>0</v>
      </c>
      <c r="K53" s="19">
        <f>'[7]Mau 06'!K18</f>
        <v>0</v>
      </c>
      <c r="L53" s="19">
        <f>'[7]Mau 06'!L18</f>
        <v>0</v>
      </c>
      <c r="M53" s="19">
        <f>'[7]Mau 06'!M18</f>
        <v>0</v>
      </c>
      <c r="N53" s="19">
        <f>'[7]Mau 06'!N18</f>
        <v>0</v>
      </c>
      <c r="O53" s="19">
        <f>'[7]Mau 06'!O18</f>
        <v>0</v>
      </c>
      <c r="P53" s="19">
        <f>'[7]Mau 06'!P18</f>
        <v>0</v>
      </c>
      <c r="Q53" s="19">
        <f>'[7]Mau 06'!Q18</f>
        <v>0</v>
      </c>
      <c r="R53" s="18">
        <f t="shared" si="4"/>
        <v>0</v>
      </c>
      <c r="S53" s="20">
        <f t="shared" si="11"/>
      </c>
    </row>
    <row r="54" spans="1:19" ht="15" customHeight="1" hidden="1">
      <c r="A54" s="27" t="s">
        <v>42</v>
      </c>
      <c r="B54" s="17" t="str">
        <f>'[7]Mau 06'!B19</f>
        <v>Chấp hành viên …</v>
      </c>
      <c r="C54" s="18">
        <f t="shared" si="8"/>
        <v>0</v>
      </c>
      <c r="D54" s="19">
        <f>'[7]Mau 06'!D19</f>
        <v>0</v>
      </c>
      <c r="E54" s="19">
        <f>'[7]Mau 06'!E19</f>
        <v>0</v>
      </c>
      <c r="F54" s="19">
        <f>'[7]Mau 06'!F19</f>
        <v>0</v>
      </c>
      <c r="G54" s="19">
        <f>'[7]Mau 06'!G19</f>
        <v>0</v>
      </c>
      <c r="H54" s="18">
        <f t="shared" si="9"/>
        <v>0</v>
      </c>
      <c r="I54" s="18">
        <f t="shared" si="10"/>
        <v>0</v>
      </c>
      <c r="J54" s="19">
        <f>'[7]Mau 06'!J19</f>
        <v>0</v>
      </c>
      <c r="K54" s="19">
        <f>'[7]Mau 06'!K19</f>
        <v>0</v>
      </c>
      <c r="L54" s="19">
        <f>'[7]Mau 06'!L19</f>
        <v>0</v>
      </c>
      <c r="M54" s="19">
        <f>'[7]Mau 06'!M19</f>
        <v>0</v>
      </c>
      <c r="N54" s="19">
        <f>'[7]Mau 06'!N19</f>
        <v>0</v>
      </c>
      <c r="O54" s="19">
        <f>'[7]Mau 06'!O19</f>
        <v>0</v>
      </c>
      <c r="P54" s="19">
        <f>'[7]Mau 06'!P19</f>
        <v>0</v>
      </c>
      <c r="Q54" s="19">
        <f>'[7]Mau 06'!Q19</f>
        <v>0</v>
      </c>
      <c r="R54" s="18">
        <f t="shared" si="4"/>
        <v>0</v>
      </c>
      <c r="S54" s="20">
        <f t="shared" si="11"/>
      </c>
    </row>
    <row r="55" spans="1:19" ht="15" customHeight="1" hidden="1">
      <c r="A55" s="27" t="s">
        <v>43</v>
      </c>
      <c r="B55" s="17" t="str">
        <f>'[7]Mau 06'!B20</f>
        <v>Chấp hành viên …</v>
      </c>
      <c r="C55" s="18">
        <f t="shared" si="8"/>
        <v>0</v>
      </c>
      <c r="D55" s="19">
        <f>'[7]Mau 06'!D20</f>
        <v>0</v>
      </c>
      <c r="E55" s="19">
        <f>'[7]Mau 06'!E20</f>
        <v>0</v>
      </c>
      <c r="F55" s="19">
        <f>'[7]Mau 06'!F20</f>
        <v>0</v>
      </c>
      <c r="G55" s="19">
        <f>'[7]Mau 06'!G20</f>
        <v>0</v>
      </c>
      <c r="H55" s="18">
        <f t="shared" si="9"/>
        <v>0</v>
      </c>
      <c r="I55" s="18">
        <f t="shared" si="10"/>
        <v>0</v>
      </c>
      <c r="J55" s="19">
        <f>'[7]Mau 06'!J20</f>
        <v>0</v>
      </c>
      <c r="K55" s="19">
        <f>'[7]Mau 06'!K20</f>
        <v>0</v>
      </c>
      <c r="L55" s="19">
        <f>'[7]Mau 06'!L20</f>
        <v>0</v>
      </c>
      <c r="M55" s="19">
        <f>'[7]Mau 06'!M20</f>
        <v>0</v>
      </c>
      <c r="N55" s="19">
        <f>'[7]Mau 06'!N20</f>
        <v>0</v>
      </c>
      <c r="O55" s="19">
        <f>'[7]Mau 06'!O20</f>
        <v>0</v>
      </c>
      <c r="P55" s="19">
        <f>'[7]Mau 06'!P20</f>
        <v>0</v>
      </c>
      <c r="Q55" s="19">
        <f>'[7]Mau 06'!Q20</f>
        <v>0</v>
      </c>
      <c r="R55" s="18">
        <f t="shared" si="4"/>
        <v>0</v>
      </c>
      <c r="S55" s="20">
        <f t="shared" si="11"/>
      </c>
    </row>
    <row r="56" spans="1:19" ht="15" customHeight="1" hidden="1">
      <c r="A56" s="27" t="s">
        <v>44</v>
      </c>
      <c r="B56" s="17" t="str">
        <f>'[7]Mau 06'!B21</f>
        <v>Chấp hành viên …</v>
      </c>
      <c r="C56" s="18">
        <f t="shared" si="8"/>
        <v>0</v>
      </c>
      <c r="D56" s="19">
        <f>'[7]Mau 06'!D21</f>
        <v>0</v>
      </c>
      <c r="E56" s="19">
        <f>'[7]Mau 06'!E21</f>
        <v>0</v>
      </c>
      <c r="F56" s="19">
        <f>'[7]Mau 06'!F21</f>
        <v>0</v>
      </c>
      <c r="G56" s="19">
        <f>'[7]Mau 06'!G21</f>
        <v>0</v>
      </c>
      <c r="H56" s="18">
        <f t="shared" si="9"/>
        <v>0</v>
      </c>
      <c r="I56" s="18">
        <f t="shared" si="10"/>
        <v>0</v>
      </c>
      <c r="J56" s="19">
        <f>'[7]Mau 06'!J21</f>
        <v>0</v>
      </c>
      <c r="K56" s="19">
        <f>'[7]Mau 06'!K21</f>
        <v>0</v>
      </c>
      <c r="L56" s="19">
        <f>'[7]Mau 06'!L21</f>
        <v>0</v>
      </c>
      <c r="M56" s="19">
        <f>'[7]Mau 06'!M21</f>
        <v>0</v>
      </c>
      <c r="N56" s="19">
        <f>'[7]Mau 06'!N21</f>
        <v>0</v>
      </c>
      <c r="O56" s="19">
        <f>'[7]Mau 06'!O21</f>
        <v>0</v>
      </c>
      <c r="P56" s="19">
        <f>'[7]Mau 06'!P21</f>
        <v>0</v>
      </c>
      <c r="Q56" s="19">
        <f>'[7]Mau 06'!Q21</f>
        <v>0</v>
      </c>
      <c r="R56" s="18">
        <f t="shared" si="4"/>
        <v>0</v>
      </c>
      <c r="S56" s="20">
        <f t="shared" si="11"/>
      </c>
    </row>
    <row r="57" spans="1:19" ht="15" customHeight="1" hidden="1">
      <c r="A57" s="27" t="s">
        <v>45</v>
      </c>
      <c r="B57" s="17" t="str">
        <f>'[7]Mau 06'!B22</f>
        <v>Chấp hành viên …</v>
      </c>
      <c r="C57" s="18">
        <f t="shared" si="8"/>
        <v>0</v>
      </c>
      <c r="D57" s="19">
        <f>'[7]Mau 06'!D22</f>
        <v>0</v>
      </c>
      <c r="E57" s="19">
        <f>'[7]Mau 06'!E22</f>
        <v>0</v>
      </c>
      <c r="F57" s="19">
        <f>'[7]Mau 06'!F22</f>
        <v>0</v>
      </c>
      <c r="G57" s="19">
        <f>'[7]Mau 06'!G22</f>
        <v>0</v>
      </c>
      <c r="H57" s="18">
        <f t="shared" si="9"/>
        <v>0</v>
      </c>
      <c r="I57" s="18">
        <f t="shared" si="10"/>
        <v>0</v>
      </c>
      <c r="J57" s="19">
        <f>'[7]Mau 06'!J22</f>
        <v>0</v>
      </c>
      <c r="K57" s="19">
        <f>'[7]Mau 06'!K22</f>
        <v>0</v>
      </c>
      <c r="L57" s="19">
        <f>'[7]Mau 06'!L22</f>
        <v>0</v>
      </c>
      <c r="M57" s="19">
        <f>'[7]Mau 06'!M22</f>
        <v>0</v>
      </c>
      <c r="N57" s="19">
        <f>'[7]Mau 06'!N22</f>
        <v>0</v>
      </c>
      <c r="O57" s="19">
        <f>'[7]Mau 06'!O22</f>
        <v>0</v>
      </c>
      <c r="P57" s="19">
        <f>'[7]Mau 06'!P22</f>
        <v>0</v>
      </c>
      <c r="Q57" s="19">
        <f>'[7]Mau 06'!Q22</f>
        <v>0</v>
      </c>
      <c r="R57" s="18">
        <f t="shared" si="4"/>
        <v>0</v>
      </c>
      <c r="S57" s="20">
        <f t="shared" si="11"/>
      </c>
    </row>
    <row r="58" spans="1:19" ht="15">
      <c r="A58" s="24">
        <v>4</v>
      </c>
      <c r="B58" s="24" t="str">
        <f>'[8]Mau 06'!B12</f>
        <v>Chi cục THADS huyện Gio Linh</v>
      </c>
      <c r="C58" s="25">
        <f t="shared" si="8"/>
        <v>225</v>
      </c>
      <c r="D58" s="25">
        <f>SUM(D59:D68)</f>
        <v>15</v>
      </c>
      <c r="E58" s="25">
        <f>SUM(E59:E68)</f>
        <v>210</v>
      </c>
      <c r="F58" s="25">
        <f>SUM(F59:F68)</f>
        <v>0</v>
      </c>
      <c r="G58" s="25">
        <f>SUM(G59:G68)</f>
        <v>0</v>
      </c>
      <c r="H58" s="25">
        <f t="shared" si="9"/>
        <v>225</v>
      </c>
      <c r="I58" s="25">
        <f t="shared" si="10"/>
        <v>213</v>
      </c>
      <c r="J58" s="25">
        <f aca="true" t="shared" si="14" ref="J58:Q58">SUM(J59:J68)</f>
        <v>190</v>
      </c>
      <c r="K58" s="25">
        <f t="shared" si="14"/>
        <v>2</v>
      </c>
      <c r="L58" s="25">
        <f t="shared" si="14"/>
        <v>21</v>
      </c>
      <c r="M58" s="25">
        <f t="shared" si="14"/>
        <v>0</v>
      </c>
      <c r="N58" s="25">
        <f t="shared" si="14"/>
        <v>0</v>
      </c>
      <c r="O58" s="25">
        <f t="shared" si="14"/>
        <v>0</v>
      </c>
      <c r="P58" s="25">
        <f t="shared" si="14"/>
        <v>0</v>
      </c>
      <c r="Q58" s="25">
        <f t="shared" si="14"/>
        <v>12</v>
      </c>
      <c r="R58" s="25">
        <f t="shared" si="4"/>
        <v>33</v>
      </c>
      <c r="S58" s="26">
        <f t="shared" si="11"/>
        <v>0.9014084507042254</v>
      </c>
    </row>
    <row r="59" spans="1:19" ht="15">
      <c r="A59" s="27" t="s">
        <v>36</v>
      </c>
      <c r="B59" s="17" t="str">
        <f>'[8]Mau 06'!B13</f>
        <v>Thái văn Thành</v>
      </c>
      <c r="C59" s="18">
        <f t="shared" si="8"/>
        <v>82</v>
      </c>
      <c r="D59" s="19">
        <f>'[8]Mau 06'!D13</f>
        <v>9</v>
      </c>
      <c r="E59" s="19">
        <f>'[8]Mau 06'!E13</f>
        <v>73</v>
      </c>
      <c r="F59" s="19">
        <f>'[8]Mau 06'!F13</f>
        <v>0</v>
      </c>
      <c r="G59" s="19">
        <f>'[8]Mau 06'!G13</f>
        <v>0</v>
      </c>
      <c r="H59" s="18">
        <f t="shared" si="9"/>
        <v>82</v>
      </c>
      <c r="I59" s="18">
        <f t="shared" si="10"/>
        <v>77</v>
      </c>
      <c r="J59" s="19">
        <f>'[8]Mau 06'!J13</f>
        <v>66</v>
      </c>
      <c r="K59" s="19">
        <f>'[8]Mau 06'!K13</f>
        <v>1</v>
      </c>
      <c r="L59" s="19">
        <f>'[8]Mau 06'!L13</f>
        <v>10</v>
      </c>
      <c r="M59" s="19">
        <f>'[8]Mau 06'!M13</f>
        <v>0</v>
      </c>
      <c r="N59" s="19">
        <f>'[8]Mau 06'!N13</f>
        <v>0</v>
      </c>
      <c r="O59" s="19">
        <f>'[8]Mau 06'!O13</f>
        <v>0</v>
      </c>
      <c r="P59" s="19">
        <f>'[8]Mau 06'!P13</f>
        <v>0</v>
      </c>
      <c r="Q59" s="19">
        <f>'[8]Mau 06'!Q13</f>
        <v>5</v>
      </c>
      <c r="R59" s="18">
        <f t="shared" si="4"/>
        <v>15</v>
      </c>
      <c r="S59" s="20">
        <f t="shared" si="11"/>
        <v>0.8701298701298701</v>
      </c>
    </row>
    <row r="60" spans="1:19" ht="15">
      <c r="A60" s="27" t="s">
        <v>37</v>
      </c>
      <c r="B60" s="17" t="str">
        <f>'[8]Mau 06'!B14</f>
        <v>Nguyễn Thị Hiền</v>
      </c>
      <c r="C60" s="18">
        <f t="shared" si="8"/>
        <v>39</v>
      </c>
      <c r="D60" s="19">
        <f>'[8]Mau 06'!D14</f>
        <v>1</v>
      </c>
      <c r="E60" s="19">
        <f>'[8]Mau 06'!E14</f>
        <v>38</v>
      </c>
      <c r="F60" s="19">
        <f>'[8]Mau 06'!F14</f>
        <v>0</v>
      </c>
      <c r="G60" s="19">
        <f>'[8]Mau 06'!G14</f>
        <v>0</v>
      </c>
      <c r="H60" s="18">
        <f t="shared" si="9"/>
        <v>39</v>
      </c>
      <c r="I60" s="18">
        <f t="shared" si="10"/>
        <v>38</v>
      </c>
      <c r="J60" s="19">
        <f>'[8]Mau 06'!J14</f>
        <v>34</v>
      </c>
      <c r="K60" s="19">
        <f>'[8]Mau 06'!K14</f>
        <v>0</v>
      </c>
      <c r="L60" s="19">
        <f>'[8]Mau 06'!L14</f>
        <v>4</v>
      </c>
      <c r="M60" s="19">
        <f>'[8]Mau 06'!M14</f>
        <v>0</v>
      </c>
      <c r="N60" s="19">
        <f>'[8]Mau 06'!N14</f>
        <v>0</v>
      </c>
      <c r="O60" s="19">
        <f>'[8]Mau 06'!O14</f>
        <v>0</v>
      </c>
      <c r="P60" s="19">
        <f>'[8]Mau 06'!P14</f>
        <v>0</v>
      </c>
      <c r="Q60" s="19">
        <f>'[8]Mau 06'!Q14</f>
        <v>1</v>
      </c>
      <c r="R60" s="18">
        <f t="shared" si="4"/>
        <v>5</v>
      </c>
      <c r="S60" s="20">
        <f t="shared" si="11"/>
        <v>0.8947368421052632</v>
      </c>
    </row>
    <row r="61" spans="1:19" ht="15">
      <c r="A61" s="27" t="s">
        <v>38</v>
      </c>
      <c r="B61" s="17" t="str">
        <f>'[8]Mau 06'!B15</f>
        <v>Nguyễn Thị Mỹ Hạnh</v>
      </c>
      <c r="C61" s="18">
        <f t="shared" si="8"/>
        <v>104</v>
      </c>
      <c r="D61" s="19">
        <f>'[8]Mau 06'!D15</f>
        <v>5</v>
      </c>
      <c r="E61" s="19">
        <f>'[8]Mau 06'!E15</f>
        <v>99</v>
      </c>
      <c r="F61" s="19">
        <f>'[8]Mau 06'!F15</f>
        <v>0</v>
      </c>
      <c r="G61" s="19">
        <f>'[8]Mau 06'!G15</f>
        <v>0</v>
      </c>
      <c r="H61" s="18">
        <f t="shared" si="9"/>
        <v>104</v>
      </c>
      <c r="I61" s="18">
        <f t="shared" si="10"/>
        <v>98</v>
      </c>
      <c r="J61" s="19">
        <f>'[8]Mau 06'!J15</f>
        <v>90</v>
      </c>
      <c r="K61" s="19">
        <f>'[8]Mau 06'!K15</f>
        <v>1</v>
      </c>
      <c r="L61" s="19">
        <f>'[8]Mau 06'!L15</f>
        <v>7</v>
      </c>
      <c r="M61" s="19">
        <f>'[8]Mau 06'!M15</f>
        <v>0</v>
      </c>
      <c r="N61" s="19">
        <f>'[8]Mau 06'!N15</f>
        <v>0</v>
      </c>
      <c r="O61" s="19">
        <f>'[8]Mau 06'!O15</f>
        <v>0</v>
      </c>
      <c r="P61" s="19">
        <f>'[8]Mau 06'!P15</f>
        <v>0</v>
      </c>
      <c r="Q61" s="19">
        <f>'[8]Mau 06'!Q15</f>
        <v>6</v>
      </c>
      <c r="R61" s="18">
        <f t="shared" si="4"/>
        <v>13</v>
      </c>
      <c r="S61" s="20">
        <f t="shared" si="11"/>
        <v>0.9285714285714286</v>
      </c>
    </row>
    <row r="62" spans="1:19" ht="15" customHeight="1" hidden="1">
      <c r="A62" s="27" t="s">
        <v>39</v>
      </c>
      <c r="B62" s="17" t="str">
        <f>'[8]Mau 06'!B16</f>
        <v>Chấp hành viên …</v>
      </c>
      <c r="C62" s="18">
        <f t="shared" si="8"/>
        <v>0</v>
      </c>
      <c r="D62" s="19">
        <f>'[8]Mau 06'!D16</f>
        <v>0</v>
      </c>
      <c r="E62" s="19">
        <f>'[8]Mau 06'!E16</f>
        <v>0</v>
      </c>
      <c r="F62" s="19">
        <f>'[8]Mau 06'!F16</f>
        <v>0</v>
      </c>
      <c r="G62" s="19">
        <f>'[8]Mau 06'!G16</f>
        <v>0</v>
      </c>
      <c r="H62" s="18">
        <f t="shared" si="9"/>
        <v>0</v>
      </c>
      <c r="I62" s="18">
        <f t="shared" si="10"/>
        <v>0</v>
      </c>
      <c r="J62" s="19">
        <f>'[8]Mau 06'!J16</f>
        <v>0</v>
      </c>
      <c r="K62" s="19">
        <f>'[8]Mau 06'!K16</f>
        <v>0</v>
      </c>
      <c r="L62" s="19">
        <f>'[8]Mau 06'!L16</f>
        <v>0</v>
      </c>
      <c r="M62" s="19">
        <f>'[8]Mau 06'!M16</f>
        <v>0</v>
      </c>
      <c r="N62" s="19">
        <f>'[8]Mau 06'!N16</f>
        <v>0</v>
      </c>
      <c r="O62" s="19">
        <f>'[8]Mau 06'!O16</f>
        <v>0</v>
      </c>
      <c r="P62" s="19">
        <f>'[8]Mau 06'!P16</f>
        <v>0</v>
      </c>
      <c r="Q62" s="19">
        <f>'[8]Mau 06'!Q16</f>
        <v>0</v>
      </c>
      <c r="R62" s="18">
        <f t="shared" si="4"/>
        <v>0</v>
      </c>
      <c r="S62" s="20">
        <f t="shared" si="11"/>
      </c>
    </row>
    <row r="63" spans="1:19" ht="15" customHeight="1" hidden="1">
      <c r="A63" s="27" t="s">
        <v>40</v>
      </c>
      <c r="B63" s="17" t="str">
        <f>'[8]Mau 06'!B17</f>
        <v>Chấp hành viên …</v>
      </c>
      <c r="C63" s="18">
        <f t="shared" si="8"/>
        <v>0</v>
      </c>
      <c r="D63" s="19">
        <f>'[8]Mau 06'!D17</f>
        <v>0</v>
      </c>
      <c r="E63" s="19">
        <f>'[8]Mau 06'!E17</f>
        <v>0</v>
      </c>
      <c r="F63" s="19">
        <f>'[8]Mau 06'!F17</f>
        <v>0</v>
      </c>
      <c r="G63" s="19">
        <f>'[8]Mau 06'!G17</f>
        <v>0</v>
      </c>
      <c r="H63" s="18">
        <f t="shared" si="9"/>
        <v>0</v>
      </c>
      <c r="I63" s="18">
        <f t="shared" si="10"/>
        <v>0</v>
      </c>
      <c r="J63" s="19">
        <f>'[8]Mau 06'!J17</f>
        <v>0</v>
      </c>
      <c r="K63" s="19">
        <f>'[8]Mau 06'!K17</f>
        <v>0</v>
      </c>
      <c r="L63" s="19">
        <f>'[8]Mau 06'!L17</f>
        <v>0</v>
      </c>
      <c r="M63" s="19">
        <f>'[8]Mau 06'!M17</f>
        <v>0</v>
      </c>
      <c r="N63" s="19">
        <f>'[8]Mau 06'!N17</f>
        <v>0</v>
      </c>
      <c r="O63" s="19">
        <f>'[8]Mau 06'!O17</f>
        <v>0</v>
      </c>
      <c r="P63" s="19">
        <f>'[8]Mau 06'!P17</f>
        <v>0</v>
      </c>
      <c r="Q63" s="19">
        <f>'[8]Mau 06'!Q17</f>
        <v>0</v>
      </c>
      <c r="R63" s="18">
        <f t="shared" si="4"/>
        <v>0</v>
      </c>
      <c r="S63" s="20">
        <f t="shared" si="11"/>
      </c>
    </row>
    <row r="64" spans="1:19" ht="15" customHeight="1" hidden="1">
      <c r="A64" s="27" t="s">
        <v>41</v>
      </c>
      <c r="B64" s="17" t="str">
        <f>'[8]Mau 06'!B18</f>
        <v>Chấp hành viên …</v>
      </c>
      <c r="C64" s="18">
        <f t="shared" si="8"/>
        <v>0</v>
      </c>
      <c r="D64" s="19">
        <f>'[8]Mau 06'!D18</f>
        <v>0</v>
      </c>
      <c r="E64" s="19">
        <f>'[8]Mau 06'!E18</f>
        <v>0</v>
      </c>
      <c r="F64" s="19">
        <f>'[8]Mau 06'!F18</f>
        <v>0</v>
      </c>
      <c r="G64" s="19">
        <f>'[8]Mau 06'!G18</f>
        <v>0</v>
      </c>
      <c r="H64" s="18">
        <f t="shared" si="9"/>
        <v>0</v>
      </c>
      <c r="I64" s="18">
        <f t="shared" si="10"/>
        <v>0</v>
      </c>
      <c r="J64" s="19">
        <f>'[8]Mau 06'!J18</f>
        <v>0</v>
      </c>
      <c r="K64" s="19">
        <f>'[8]Mau 06'!K18</f>
        <v>0</v>
      </c>
      <c r="L64" s="19">
        <f>'[8]Mau 06'!L18</f>
        <v>0</v>
      </c>
      <c r="M64" s="19">
        <f>'[8]Mau 06'!M18</f>
        <v>0</v>
      </c>
      <c r="N64" s="19">
        <f>'[8]Mau 06'!N18</f>
        <v>0</v>
      </c>
      <c r="O64" s="19">
        <f>'[8]Mau 06'!O18</f>
        <v>0</v>
      </c>
      <c r="P64" s="19">
        <f>'[8]Mau 06'!P18</f>
        <v>0</v>
      </c>
      <c r="Q64" s="19">
        <f>'[8]Mau 06'!Q18</f>
        <v>0</v>
      </c>
      <c r="R64" s="18">
        <f t="shared" si="4"/>
        <v>0</v>
      </c>
      <c r="S64" s="20">
        <f t="shared" si="11"/>
      </c>
    </row>
    <row r="65" spans="1:19" ht="15" customHeight="1" hidden="1">
      <c r="A65" s="27" t="s">
        <v>42</v>
      </c>
      <c r="B65" s="17" t="str">
        <f>'[8]Mau 06'!B19</f>
        <v>Chấp hành viên …</v>
      </c>
      <c r="C65" s="18">
        <f t="shared" si="8"/>
        <v>0</v>
      </c>
      <c r="D65" s="19">
        <f>'[8]Mau 06'!D19</f>
        <v>0</v>
      </c>
      <c r="E65" s="19">
        <f>'[8]Mau 06'!E19</f>
        <v>0</v>
      </c>
      <c r="F65" s="19">
        <f>'[8]Mau 06'!F19</f>
        <v>0</v>
      </c>
      <c r="G65" s="19">
        <f>'[8]Mau 06'!G19</f>
        <v>0</v>
      </c>
      <c r="H65" s="18">
        <f t="shared" si="9"/>
        <v>0</v>
      </c>
      <c r="I65" s="18">
        <f t="shared" si="10"/>
        <v>0</v>
      </c>
      <c r="J65" s="19">
        <f>'[8]Mau 06'!J19</f>
        <v>0</v>
      </c>
      <c r="K65" s="19">
        <f>'[8]Mau 06'!K19</f>
        <v>0</v>
      </c>
      <c r="L65" s="19">
        <f>'[8]Mau 06'!L19</f>
        <v>0</v>
      </c>
      <c r="M65" s="19">
        <f>'[8]Mau 06'!M19</f>
        <v>0</v>
      </c>
      <c r="N65" s="19">
        <f>'[8]Mau 06'!N19</f>
        <v>0</v>
      </c>
      <c r="O65" s="19">
        <f>'[8]Mau 06'!O19</f>
        <v>0</v>
      </c>
      <c r="P65" s="19">
        <f>'[8]Mau 06'!P19</f>
        <v>0</v>
      </c>
      <c r="Q65" s="19">
        <f>'[8]Mau 06'!Q19</f>
        <v>0</v>
      </c>
      <c r="R65" s="18">
        <f t="shared" si="4"/>
        <v>0</v>
      </c>
      <c r="S65" s="20">
        <f t="shared" si="11"/>
      </c>
    </row>
    <row r="66" spans="1:19" ht="15" customHeight="1" hidden="1">
      <c r="A66" s="27" t="s">
        <v>43</v>
      </c>
      <c r="B66" s="17" t="str">
        <f>'[8]Mau 06'!B20</f>
        <v>Chấp hành viên …</v>
      </c>
      <c r="C66" s="18">
        <f t="shared" si="8"/>
        <v>0</v>
      </c>
      <c r="D66" s="19">
        <f>'[8]Mau 06'!D20</f>
        <v>0</v>
      </c>
      <c r="E66" s="19">
        <f>'[8]Mau 06'!E20</f>
        <v>0</v>
      </c>
      <c r="F66" s="19">
        <f>'[8]Mau 06'!F20</f>
        <v>0</v>
      </c>
      <c r="G66" s="19">
        <f>'[8]Mau 06'!G20</f>
        <v>0</v>
      </c>
      <c r="H66" s="18">
        <f t="shared" si="9"/>
        <v>0</v>
      </c>
      <c r="I66" s="18">
        <f t="shared" si="10"/>
        <v>0</v>
      </c>
      <c r="J66" s="19">
        <f>'[8]Mau 06'!J20</f>
        <v>0</v>
      </c>
      <c r="K66" s="19">
        <f>'[8]Mau 06'!K20</f>
        <v>0</v>
      </c>
      <c r="L66" s="19">
        <f>'[8]Mau 06'!L20</f>
        <v>0</v>
      </c>
      <c r="M66" s="19">
        <f>'[8]Mau 06'!M20</f>
        <v>0</v>
      </c>
      <c r="N66" s="19">
        <f>'[8]Mau 06'!N20</f>
        <v>0</v>
      </c>
      <c r="O66" s="19">
        <f>'[8]Mau 06'!O20</f>
        <v>0</v>
      </c>
      <c r="P66" s="19">
        <f>'[8]Mau 06'!P20</f>
        <v>0</v>
      </c>
      <c r="Q66" s="19">
        <f>'[8]Mau 06'!Q20</f>
        <v>0</v>
      </c>
      <c r="R66" s="18">
        <f t="shared" si="4"/>
        <v>0</v>
      </c>
      <c r="S66" s="20">
        <f t="shared" si="11"/>
      </c>
    </row>
    <row r="67" spans="1:19" ht="15" customHeight="1" hidden="1">
      <c r="A67" s="27" t="s">
        <v>44</v>
      </c>
      <c r="B67" s="17" t="str">
        <f>'[8]Mau 06'!B21</f>
        <v>Chấp hành viên …</v>
      </c>
      <c r="C67" s="18">
        <f t="shared" si="8"/>
        <v>0</v>
      </c>
      <c r="D67" s="19">
        <f>'[8]Mau 06'!D21</f>
        <v>0</v>
      </c>
      <c r="E67" s="19">
        <f>'[8]Mau 06'!E21</f>
        <v>0</v>
      </c>
      <c r="F67" s="19">
        <f>'[8]Mau 06'!F21</f>
        <v>0</v>
      </c>
      <c r="G67" s="19">
        <f>'[8]Mau 06'!G21</f>
        <v>0</v>
      </c>
      <c r="H67" s="18">
        <f t="shared" si="9"/>
        <v>0</v>
      </c>
      <c r="I67" s="18">
        <f t="shared" si="10"/>
        <v>0</v>
      </c>
      <c r="J67" s="19">
        <f>'[8]Mau 06'!J21</f>
        <v>0</v>
      </c>
      <c r="K67" s="19">
        <f>'[8]Mau 06'!K21</f>
        <v>0</v>
      </c>
      <c r="L67" s="19">
        <f>'[8]Mau 06'!L21</f>
        <v>0</v>
      </c>
      <c r="M67" s="19">
        <f>'[8]Mau 06'!M21</f>
        <v>0</v>
      </c>
      <c r="N67" s="19">
        <f>'[8]Mau 06'!N21</f>
        <v>0</v>
      </c>
      <c r="O67" s="19">
        <f>'[8]Mau 06'!O21</f>
        <v>0</v>
      </c>
      <c r="P67" s="19">
        <f>'[8]Mau 06'!P21</f>
        <v>0</v>
      </c>
      <c r="Q67" s="19">
        <f>'[8]Mau 06'!Q21</f>
        <v>0</v>
      </c>
      <c r="R67" s="18">
        <f t="shared" si="4"/>
        <v>0</v>
      </c>
      <c r="S67" s="20">
        <f t="shared" si="11"/>
      </c>
    </row>
    <row r="68" spans="1:19" ht="15" customHeight="1" hidden="1">
      <c r="A68" s="27" t="s">
        <v>45</v>
      </c>
      <c r="B68" s="17" t="str">
        <f>'[8]Mau 06'!B22</f>
        <v>Chấp hành viên …</v>
      </c>
      <c r="C68" s="18">
        <f t="shared" si="8"/>
        <v>0</v>
      </c>
      <c r="D68" s="19">
        <f>'[8]Mau 06'!D22</f>
        <v>0</v>
      </c>
      <c r="E68" s="19">
        <f>'[8]Mau 06'!E22</f>
        <v>0</v>
      </c>
      <c r="F68" s="19">
        <f>'[8]Mau 06'!F22</f>
        <v>0</v>
      </c>
      <c r="G68" s="19">
        <f>'[8]Mau 06'!G22</f>
        <v>0</v>
      </c>
      <c r="H68" s="18">
        <f t="shared" si="9"/>
        <v>0</v>
      </c>
      <c r="I68" s="18">
        <f t="shared" si="10"/>
        <v>0</v>
      </c>
      <c r="J68" s="19">
        <f>'[8]Mau 06'!J22</f>
        <v>0</v>
      </c>
      <c r="K68" s="19">
        <f>'[8]Mau 06'!K22</f>
        <v>0</v>
      </c>
      <c r="L68" s="19">
        <f>'[8]Mau 06'!L22</f>
        <v>0</v>
      </c>
      <c r="M68" s="19">
        <f>'[8]Mau 06'!M22</f>
        <v>0</v>
      </c>
      <c r="N68" s="19">
        <f>'[8]Mau 06'!N22</f>
        <v>0</v>
      </c>
      <c r="O68" s="19">
        <f>'[8]Mau 06'!O22</f>
        <v>0</v>
      </c>
      <c r="P68" s="19">
        <f>'[8]Mau 06'!P22</f>
        <v>0</v>
      </c>
      <c r="Q68" s="19">
        <f>'[8]Mau 06'!Q22</f>
        <v>0</v>
      </c>
      <c r="R68" s="18">
        <f t="shared" si="4"/>
        <v>0</v>
      </c>
      <c r="S68" s="20">
        <f t="shared" si="11"/>
      </c>
    </row>
    <row r="69" spans="1:19" ht="15">
      <c r="A69" s="24">
        <v>5</v>
      </c>
      <c r="B69" s="24" t="str">
        <f>'[9]Mau 06'!B12</f>
        <v>Chi cục THADS huyện Hải Lăng</v>
      </c>
      <c r="C69" s="25">
        <f t="shared" si="8"/>
        <v>326</v>
      </c>
      <c r="D69" s="25">
        <f>SUM(D70:D79)</f>
        <v>61</v>
      </c>
      <c r="E69" s="25">
        <f>SUM(E70:E79)</f>
        <v>265</v>
      </c>
      <c r="F69" s="25">
        <f>SUM(F70:F79)</f>
        <v>1</v>
      </c>
      <c r="G69" s="25">
        <f>SUM(G70:G79)</f>
        <v>0</v>
      </c>
      <c r="H69" s="25">
        <f t="shared" si="9"/>
        <v>325</v>
      </c>
      <c r="I69" s="25">
        <f t="shared" si="10"/>
        <v>270</v>
      </c>
      <c r="J69" s="25">
        <f aca="true" t="shared" si="15" ref="J69:Q69">SUM(J70:J79)</f>
        <v>227</v>
      </c>
      <c r="K69" s="25">
        <f t="shared" si="15"/>
        <v>3</v>
      </c>
      <c r="L69" s="25">
        <f t="shared" si="15"/>
        <v>39</v>
      </c>
      <c r="M69" s="25">
        <f t="shared" si="15"/>
        <v>1</v>
      </c>
      <c r="N69" s="25">
        <f t="shared" si="15"/>
        <v>0</v>
      </c>
      <c r="O69" s="25">
        <f t="shared" si="15"/>
        <v>0</v>
      </c>
      <c r="P69" s="25">
        <f t="shared" si="15"/>
        <v>0</v>
      </c>
      <c r="Q69" s="25">
        <f t="shared" si="15"/>
        <v>55</v>
      </c>
      <c r="R69" s="25">
        <f t="shared" si="4"/>
        <v>95</v>
      </c>
      <c r="S69" s="26">
        <f t="shared" si="11"/>
        <v>0.8518518518518519</v>
      </c>
    </row>
    <row r="70" spans="1:19" ht="15">
      <c r="A70" s="27" t="s">
        <v>36</v>
      </c>
      <c r="B70" s="17" t="str">
        <f>'[9]Mau 06'!B13</f>
        <v>Lê Đức Hòa</v>
      </c>
      <c r="C70" s="18">
        <f t="shared" si="8"/>
        <v>122</v>
      </c>
      <c r="D70" s="19">
        <f>'[9]Mau 06'!D13</f>
        <v>11</v>
      </c>
      <c r="E70" s="19">
        <f>'[9]Mau 06'!E13</f>
        <v>111</v>
      </c>
      <c r="F70" s="19">
        <f>'[9]Mau 06'!F13</f>
        <v>1</v>
      </c>
      <c r="G70" s="19">
        <f>'[9]Mau 06'!G13</f>
        <v>0</v>
      </c>
      <c r="H70" s="18">
        <f t="shared" si="9"/>
        <v>121</v>
      </c>
      <c r="I70" s="18">
        <f t="shared" si="10"/>
        <v>101</v>
      </c>
      <c r="J70" s="19">
        <f>'[9]Mau 06'!J13</f>
        <v>95</v>
      </c>
      <c r="K70" s="19">
        <f>'[9]Mau 06'!K13</f>
        <v>1</v>
      </c>
      <c r="L70" s="19">
        <f>'[9]Mau 06'!L13</f>
        <v>5</v>
      </c>
      <c r="M70" s="19">
        <f>'[9]Mau 06'!M13</f>
        <v>0</v>
      </c>
      <c r="N70" s="19">
        <f>'[9]Mau 06'!N13</f>
        <v>0</v>
      </c>
      <c r="O70" s="19">
        <f>'[9]Mau 06'!O13</f>
        <v>0</v>
      </c>
      <c r="P70" s="19">
        <f>'[9]Mau 06'!P13</f>
        <v>0</v>
      </c>
      <c r="Q70" s="19">
        <f>'[9]Mau 06'!Q13</f>
        <v>20</v>
      </c>
      <c r="R70" s="18">
        <f t="shared" si="4"/>
        <v>25</v>
      </c>
      <c r="S70" s="20">
        <f t="shared" si="11"/>
        <v>0.9504950495049505</v>
      </c>
    </row>
    <row r="71" spans="1:19" ht="15">
      <c r="A71" s="27" t="s">
        <v>37</v>
      </c>
      <c r="B71" s="17" t="str">
        <f>'[9]Mau 06'!B14</f>
        <v>Cáp Xuân Quý</v>
      </c>
      <c r="C71" s="18">
        <f t="shared" si="8"/>
        <v>72</v>
      </c>
      <c r="D71" s="19">
        <f>'[9]Mau 06'!D14</f>
        <v>17</v>
      </c>
      <c r="E71" s="19">
        <f>'[9]Mau 06'!E14</f>
        <v>55</v>
      </c>
      <c r="F71" s="19">
        <f>'[9]Mau 06'!F14</f>
        <v>0</v>
      </c>
      <c r="G71" s="19">
        <f>'[9]Mau 06'!G14</f>
        <v>0</v>
      </c>
      <c r="H71" s="18">
        <f t="shared" si="9"/>
        <v>72</v>
      </c>
      <c r="I71" s="18">
        <f t="shared" si="10"/>
        <v>62</v>
      </c>
      <c r="J71" s="19">
        <f>'[9]Mau 06'!J14</f>
        <v>48</v>
      </c>
      <c r="K71" s="19">
        <f>'[9]Mau 06'!K14</f>
        <v>2</v>
      </c>
      <c r="L71" s="19">
        <f>'[9]Mau 06'!L14</f>
        <v>11</v>
      </c>
      <c r="M71" s="19">
        <f>'[9]Mau 06'!M14</f>
        <v>1</v>
      </c>
      <c r="N71" s="19">
        <f>'[9]Mau 06'!N14</f>
        <v>0</v>
      </c>
      <c r="O71" s="19">
        <f>'[9]Mau 06'!O14</f>
        <v>0</v>
      </c>
      <c r="P71" s="19">
        <f>'[9]Mau 06'!P14</f>
        <v>0</v>
      </c>
      <c r="Q71" s="19">
        <f>'[9]Mau 06'!Q14</f>
        <v>10</v>
      </c>
      <c r="R71" s="18">
        <f t="shared" si="4"/>
        <v>22</v>
      </c>
      <c r="S71" s="20">
        <f t="shared" si="11"/>
        <v>0.8064516129032258</v>
      </c>
    </row>
    <row r="72" spans="1:19" ht="15">
      <c r="A72" s="27" t="s">
        <v>38</v>
      </c>
      <c r="B72" s="17" t="str">
        <f>'[9]Mau 06'!B15</f>
        <v>Hoàng Thị Chi Mai</v>
      </c>
      <c r="C72" s="18">
        <f t="shared" si="8"/>
        <v>132</v>
      </c>
      <c r="D72" s="19">
        <f>'[9]Mau 06'!D15</f>
        <v>33</v>
      </c>
      <c r="E72" s="19">
        <f>'[9]Mau 06'!E15</f>
        <v>99</v>
      </c>
      <c r="F72" s="19">
        <f>'[9]Mau 06'!F15</f>
        <v>0</v>
      </c>
      <c r="G72" s="19">
        <f>'[9]Mau 06'!G15</f>
        <v>0</v>
      </c>
      <c r="H72" s="18">
        <f t="shared" si="9"/>
        <v>132</v>
      </c>
      <c r="I72" s="18">
        <f t="shared" si="10"/>
        <v>107</v>
      </c>
      <c r="J72" s="19">
        <f>'[9]Mau 06'!J15</f>
        <v>84</v>
      </c>
      <c r="K72" s="19">
        <f>'[9]Mau 06'!K15</f>
        <v>0</v>
      </c>
      <c r="L72" s="19">
        <f>'[9]Mau 06'!L15</f>
        <v>23</v>
      </c>
      <c r="M72" s="19">
        <f>'[9]Mau 06'!M15</f>
        <v>0</v>
      </c>
      <c r="N72" s="19">
        <f>'[9]Mau 06'!N15</f>
        <v>0</v>
      </c>
      <c r="O72" s="19">
        <f>'[9]Mau 06'!O15</f>
        <v>0</v>
      </c>
      <c r="P72" s="19">
        <f>'[9]Mau 06'!P15</f>
        <v>0</v>
      </c>
      <c r="Q72" s="19">
        <f>'[9]Mau 06'!Q15</f>
        <v>25</v>
      </c>
      <c r="R72" s="18">
        <f t="shared" si="4"/>
        <v>48</v>
      </c>
      <c r="S72" s="20">
        <f t="shared" si="11"/>
        <v>0.7850467289719626</v>
      </c>
    </row>
    <row r="73" spans="1:19" ht="15" customHeight="1" hidden="1">
      <c r="A73" s="27" t="s">
        <v>39</v>
      </c>
      <c r="B73" s="17" t="str">
        <f>'[9]Mau 06'!B16</f>
        <v>Chấp hành viên …</v>
      </c>
      <c r="C73" s="18">
        <f t="shared" si="8"/>
        <v>0</v>
      </c>
      <c r="D73" s="19">
        <f>'[9]Mau 06'!D16</f>
        <v>0</v>
      </c>
      <c r="E73" s="19">
        <f>'[9]Mau 06'!E16</f>
        <v>0</v>
      </c>
      <c r="F73" s="19">
        <f>'[9]Mau 06'!F16</f>
        <v>0</v>
      </c>
      <c r="G73" s="19">
        <f>'[9]Mau 06'!G16</f>
        <v>0</v>
      </c>
      <c r="H73" s="18">
        <f t="shared" si="9"/>
        <v>0</v>
      </c>
      <c r="I73" s="18">
        <f t="shared" si="10"/>
        <v>0</v>
      </c>
      <c r="J73" s="19">
        <f>'[9]Mau 06'!J16</f>
        <v>0</v>
      </c>
      <c r="K73" s="19">
        <f>'[9]Mau 06'!K16</f>
        <v>0</v>
      </c>
      <c r="L73" s="19">
        <f>'[9]Mau 06'!L16</f>
        <v>0</v>
      </c>
      <c r="M73" s="19">
        <f>'[9]Mau 06'!M16</f>
        <v>0</v>
      </c>
      <c r="N73" s="19">
        <f>'[9]Mau 06'!N16</f>
        <v>0</v>
      </c>
      <c r="O73" s="19">
        <f>'[9]Mau 06'!O16</f>
        <v>0</v>
      </c>
      <c r="P73" s="19">
        <f>'[9]Mau 06'!P16</f>
        <v>0</v>
      </c>
      <c r="Q73" s="19">
        <f>'[9]Mau 06'!Q16</f>
        <v>0</v>
      </c>
      <c r="R73" s="18">
        <f t="shared" si="4"/>
        <v>0</v>
      </c>
      <c r="S73" s="20">
        <f t="shared" si="11"/>
      </c>
    </row>
    <row r="74" spans="1:19" ht="15" customHeight="1" hidden="1">
      <c r="A74" s="27" t="s">
        <v>40</v>
      </c>
      <c r="B74" s="17" t="str">
        <f>'[9]Mau 06'!B17</f>
        <v>Chấp hành viên …</v>
      </c>
      <c r="C74" s="18">
        <f t="shared" si="8"/>
        <v>0</v>
      </c>
      <c r="D74" s="19">
        <f>'[9]Mau 06'!D17</f>
        <v>0</v>
      </c>
      <c r="E74" s="19">
        <f>'[9]Mau 06'!E17</f>
        <v>0</v>
      </c>
      <c r="F74" s="19">
        <f>'[9]Mau 06'!F17</f>
        <v>0</v>
      </c>
      <c r="G74" s="19">
        <f>'[9]Mau 06'!G17</f>
        <v>0</v>
      </c>
      <c r="H74" s="18">
        <f t="shared" si="9"/>
        <v>0</v>
      </c>
      <c r="I74" s="18">
        <f t="shared" si="10"/>
        <v>0</v>
      </c>
      <c r="J74" s="19">
        <f>'[9]Mau 06'!J17</f>
        <v>0</v>
      </c>
      <c r="K74" s="19">
        <f>'[9]Mau 06'!K17</f>
        <v>0</v>
      </c>
      <c r="L74" s="19">
        <f>'[9]Mau 06'!L17</f>
        <v>0</v>
      </c>
      <c r="M74" s="19">
        <f>'[9]Mau 06'!M17</f>
        <v>0</v>
      </c>
      <c r="N74" s="19">
        <f>'[9]Mau 06'!N17</f>
        <v>0</v>
      </c>
      <c r="O74" s="19">
        <f>'[9]Mau 06'!O17</f>
        <v>0</v>
      </c>
      <c r="P74" s="19">
        <f>'[9]Mau 06'!P17</f>
        <v>0</v>
      </c>
      <c r="Q74" s="19">
        <f>'[9]Mau 06'!Q17</f>
        <v>0</v>
      </c>
      <c r="R74" s="18">
        <f t="shared" si="4"/>
        <v>0</v>
      </c>
      <c r="S74" s="20">
        <f t="shared" si="11"/>
      </c>
    </row>
    <row r="75" spans="1:19" ht="15" customHeight="1" hidden="1">
      <c r="A75" s="27" t="s">
        <v>41</v>
      </c>
      <c r="B75" s="17" t="str">
        <f>'[9]Mau 06'!B18</f>
        <v>Chấp hành viên …</v>
      </c>
      <c r="C75" s="18">
        <f t="shared" si="8"/>
        <v>0</v>
      </c>
      <c r="D75" s="19">
        <f>'[9]Mau 06'!D18</f>
        <v>0</v>
      </c>
      <c r="E75" s="19">
        <f>'[9]Mau 06'!E18</f>
        <v>0</v>
      </c>
      <c r="F75" s="19">
        <f>'[9]Mau 06'!F18</f>
        <v>0</v>
      </c>
      <c r="G75" s="19">
        <f>'[9]Mau 06'!G18</f>
        <v>0</v>
      </c>
      <c r="H75" s="18">
        <f t="shared" si="9"/>
        <v>0</v>
      </c>
      <c r="I75" s="18">
        <f t="shared" si="10"/>
        <v>0</v>
      </c>
      <c r="J75" s="19">
        <f>'[9]Mau 06'!J18</f>
        <v>0</v>
      </c>
      <c r="K75" s="19">
        <f>'[9]Mau 06'!K18</f>
        <v>0</v>
      </c>
      <c r="L75" s="19">
        <f>'[9]Mau 06'!L18</f>
        <v>0</v>
      </c>
      <c r="M75" s="19">
        <f>'[9]Mau 06'!M18</f>
        <v>0</v>
      </c>
      <c r="N75" s="19">
        <f>'[9]Mau 06'!N18</f>
        <v>0</v>
      </c>
      <c r="O75" s="19">
        <f>'[9]Mau 06'!O18</f>
        <v>0</v>
      </c>
      <c r="P75" s="19">
        <f>'[9]Mau 06'!P18</f>
        <v>0</v>
      </c>
      <c r="Q75" s="19">
        <f>'[9]Mau 06'!Q18</f>
        <v>0</v>
      </c>
      <c r="R75" s="18">
        <f t="shared" si="4"/>
        <v>0</v>
      </c>
      <c r="S75" s="20">
        <f t="shared" si="11"/>
      </c>
    </row>
    <row r="76" spans="1:19" ht="15" customHeight="1" hidden="1">
      <c r="A76" s="27" t="s">
        <v>42</v>
      </c>
      <c r="B76" s="17" t="str">
        <f>'[9]Mau 06'!B19</f>
        <v>Chấp hành viên …</v>
      </c>
      <c r="C76" s="18">
        <f t="shared" si="8"/>
        <v>0</v>
      </c>
      <c r="D76" s="19">
        <f>'[9]Mau 06'!D19</f>
        <v>0</v>
      </c>
      <c r="E76" s="19">
        <f>'[9]Mau 06'!E19</f>
        <v>0</v>
      </c>
      <c r="F76" s="19">
        <f>'[9]Mau 06'!F19</f>
        <v>0</v>
      </c>
      <c r="G76" s="19">
        <f>'[9]Mau 06'!G19</f>
        <v>0</v>
      </c>
      <c r="H76" s="18">
        <f t="shared" si="9"/>
        <v>0</v>
      </c>
      <c r="I76" s="18">
        <f t="shared" si="10"/>
        <v>0</v>
      </c>
      <c r="J76" s="19">
        <f>'[9]Mau 06'!J19</f>
        <v>0</v>
      </c>
      <c r="K76" s="19">
        <f>'[9]Mau 06'!K19</f>
        <v>0</v>
      </c>
      <c r="L76" s="19">
        <f>'[9]Mau 06'!L19</f>
        <v>0</v>
      </c>
      <c r="M76" s="19">
        <f>'[9]Mau 06'!M19</f>
        <v>0</v>
      </c>
      <c r="N76" s="19">
        <f>'[9]Mau 06'!N19</f>
        <v>0</v>
      </c>
      <c r="O76" s="19">
        <f>'[9]Mau 06'!O19</f>
        <v>0</v>
      </c>
      <c r="P76" s="19">
        <f>'[9]Mau 06'!P19</f>
        <v>0</v>
      </c>
      <c r="Q76" s="19">
        <f>'[9]Mau 06'!Q19</f>
        <v>0</v>
      </c>
      <c r="R76" s="18">
        <f t="shared" si="4"/>
        <v>0</v>
      </c>
      <c r="S76" s="20">
        <f t="shared" si="11"/>
      </c>
    </row>
    <row r="77" spans="1:19" ht="15" customHeight="1" hidden="1">
      <c r="A77" s="27" t="s">
        <v>43</v>
      </c>
      <c r="B77" s="17" t="str">
        <f>'[9]Mau 06'!B20</f>
        <v>Chấp hành viên …</v>
      </c>
      <c r="C77" s="18">
        <f t="shared" si="8"/>
        <v>0</v>
      </c>
      <c r="D77" s="19">
        <f>'[9]Mau 06'!D20</f>
        <v>0</v>
      </c>
      <c r="E77" s="19">
        <f>'[9]Mau 06'!E20</f>
        <v>0</v>
      </c>
      <c r="F77" s="19">
        <f>'[9]Mau 06'!F20</f>
        <v>0</v>
      </c>
      <c r="G77" s="19">
        <f>'[9]Mau 06'!G20</f>
        <v>0</v>
      </c>
      <c r="H77" s="18">
        <f t="shared" si="9"/>
        <v>0</v>
      </c>
      <c r="I77" s="18">
        <f t="shared" si="10"/>
        <v>0</v>
      </c>
      <c r="J77" s="19">
        <f>'[9]Mau 06'!J20</f>
        <v>0</v>
      </c>
      <c r="K77" s="19">
        <f>'[9]Mau 06'!K20</f>
        <v>0</v>
      </c>
      <c r="L77" s="19">
        <f>'[9]Mau 06'!L20</f>
        <v>0</v>
      </c>
      <c r="M77" s="19">
        <f>'[9]Mau 06'!M20</f>
        <v>0</v>
      </c>
      <c r="N77" s="19">
        <f>'[9]Mau 06'!N20</f>
        <v>0</v>
      </c>
      <c r="O77" s="19">
        <f>'[9]Mau 06'!O20</f>
        <v>0</v>
      </c>
      <c r="P77" s="19">
        <f>'[9]Mau 06'!P20</f>
        <v>0</v>
      </c>
      <c r="Q77" s="19">
        <f>'[9]Mau 06'!Q20</f>
        <v>0</v>
      </c>
      <c r="R77" s="18">
        <f aca="true" t="shared" si="16" ref="R77:R123">H77-SUM(J77:K77)</f>
        <v>0</v>
      </c>
      <c r="S77" s="20">
        <f t="shared" si="11"/>
      </c>
    </row>
    <row r="78" spans="1:19" ht="15" customHeight="1" hidden="1">
      <c r="A78" s="27" t="s">
        <v>44</v>
      </c>
      <c r="B78" s="17" t="str">
        <f>'[9]Mau 06'!B21</f>
        <v>Chấp hành viên …</v>
      </c>
      <c r="C78" s="18">
        <f t="shared" si="8"/>
        <v>0</v>
      </c>
      <c r="D78" s="19">
        <f>'[9]Mau 06'!D21</f>
        <v>0</v>
      </c>
      <c r="E78" s="19">
        <f>'[9]Mau 06'!E21</f>
        <v>0</v>
      </c>
      <c r="F78" s="19">
        <f>'[9]Mau 06'!F21</f>
        <v>0</v>
      </c>
      <c r="G78" s="19">
        <f>'[9]Mau 06'!G21</f>
        <v>0</v>
      </c>
      <c r="H78" s="18">
        <f t="shared" si="9"/>
        <v>0</v>
      </c>
      <c r="I78" s="18">
        <f t="shared" si="10"/>
        <v>0</v>
      </c>
      <c r="J78" s="19">
        <f>'[9]Mau 06'!J21</f>
        <v>0</v>
      </c>
      <c r="K78" s="19">
        <f>'[9]Mau 06'!K21</f>
        <v>0</v>
      </c>
      <c r="L78" s="19">
        <f>'[9]Mau 06'!L21</f>
        <v>0</v>
      </c>
      <c r="M78" s="19">
        <f>'[9]Mau 06'!M21</f>
        <v>0</v>
      </c>
      <c r="N78" s="19">
        <f>'[9]Mau 06'!N21</f>
        <v>0</v>
      </c>
      <c r="O78" s="19">
        <f>'[9]Mau 06'!O21</f>
        <v>0</v>
      </c>
      <c r="P78" s="19">
        <f>'[9]Mau 06'!P21</f>
        <v>0</v>
      </c>
      <c r="Q78" s="19">
        <f>'[9]Mau 06'!Q21</f>
        <v>0</v>
      </c>
      <c r="R78" s="18">
        <f t="shared" si="16"/>
        <v>0</v>
      </c>
      <c r="S78" s="20">
        <f t="shared" si="11"/>
      </c>
    </row>
    <row r="79" spans="1:19" ht="15" customHeight="1" hidden="1">
      <c r="A79" s="27" t="s">
        <v>45</v>
      </c>
      <c r="B79" s="17" t="str">
        <f>'[9]Mau 06'!B22</f>
        <v>Chấp hành viên …</v>
      </c>
      <c r="C79" s="18">
        <f t="shared" si="8"/>
        <v>0</v>
      </c>
      <c r="D79" s="19">
        <f>'[9]Mau 06'!D22</f>
        <v>0</v>
      </c>
      <c r="E79" s="19">
        <f>'[9]Mau 06'!E22</f>
        <v>0</v>
      </c>
      <c r="F79" s="19">
        <f>'[9]Mau 06'!F22</f>
        <v>0</v>
      </c>
      <c r="G79" s="19">
        <f>'[9]Mau 06'!G22</f>
        <v>0</v>
      </c>
      <c r="H79" s="18">
        <f t="shared" si="9"/>
        <v>0</v>
      </c>
      <c r="I79" s="18">
        <f t="shared" si="10"/>
        <v>0</v>
      </c>
      <c r="J79" s="19">
        <f>'[9]Mau 06'!J22</f>
        <v>0</v>
      </c>
      <c r="K79" s="19">
        <f>'[9]Mau 06'!K22</f>
        <v>0</v>
      </c>
      <c r="L79" s="19">
        <f>'[9]Mau 06'!L22</f>
        <v>0</v>
      </c>
      <c r="M79" s="19">
        <f>'[9]Mau 06'!M22</f>
        <v>0</v>
      </c>
      <c r="N79" s="19">
        <f>'[9]Mau 06'!N22</f>
        <v>0</v>
      </c>
      <c r="O79" s="19">
        <f>'[9]Mau 06'!O22</f>
        <v>0</v>
      </c>
      <c r="P79" s="19">
        <f>'[9]Mau 06'!P22</f>
        <v>0</v>
      </c>
      <c r="Q79" s="19">
        <f>'[9]Mau 06'!Q22</f>
        <v>0</v>
      </c>
      <c r="R79" s="18">
        <f t="shared" si="16"/>
        <v>0</v>
      </c>
      <c r="S79" s="20">
        <f t="shared" si="11"/>
      </c>
    </row>
    <row r="80" spans="1:19" ht="15">
      <c r="A80" s="24">
        <v>6</v>
      </c>
      <c r="B80" s="24" t="str">
        <f>'[10]Mau 06'!B12</f>
        <v>Chi cục THADS huyện Triệu Phong</v>
      </c>
      <c r="C80" s="25">
        <f t="shared" si="8"/>
        <v>250</v>
      </c>
      <c r="D80" s="25">
        <f>SUM(D81:D90)</f>
        <v>40</v>
      </c>
      <c r="E80" s="25">
        <f>SUM(E81:E90)</f>
        <v>210</v>
      </c>
      <c r="F80" s="25">
        <f>SUM(F81:F90)</f>
        <v>2</v>
      </c>
      <c r="G80" s="25">
        <f>SUM(G81:G90)</f>
        <v>0</v>
      </c>
      <c r="H80" s="25">
        <f t="shared" si="9"/>
        <v>248</v>
      </c>
      <c r="I80" s="25">
        <f t="shared" si="10"/>
        <v>228</v>
      </c>
      <c r="J80" s="25">
        <f aca="true" t="shared" si="17" ref="J80:Q80">SUM(J81:J90)</f>
        <v>211</v>
      </c>
      <c r="K80" s="25">
        <f t="shared" si="17"/>
        <v>1</v>
      </c>
      <c r="L80" s="25">
        <f t="shared" si="17"/>
        <v>16</v>
      </c>
      <c r="M80" s="25">
        <f t="shared" si="17"/>
        <v>0</v>
      </c>
      <c r="N80" s="25">
        <f t="shared" si="17"/>
        <v>0</v>
      </c>
      <c r="O80" s="25">
        <f t="shared" si="17"/>
        <v>0</v>
      </c>
      <c r="P80" s="25">
        <f t="shared" si="17"/>
        <v>0</v>
      </c>
      <c r="Q80" s="25">
        <f t="shared" si="17"/>
        <v>20</v>
      </c>
      <c r="R80" s="25">
        <f t="shared" si="16"/>
        <v>36</v>
      </c>
      <c r="S80" s="26">
        <f t="shared" si="11"/>
        <v>0.9298245614035088</v>
      </c>
    </row>
    <row r="81" spans="1:19" ht="15">
      <c r="A81" s="27" t="s">
        <v>36</v>
      </c>
      <c r="B81" s="17" t="str">
        <f>'[10]Mau 06'!B13</f>
        <v>Nguyễn Trình</v>
      </c>
      <c r="C81" s="18">
        <f t="shared" si="8"/>
        <v>88</v>
      </c>
      <c r="D81" s="19">
        <f>'[10]Mau 06'!D13</f>
        <v>12</v>
      </c>
      <c r="E81" s="19">
        <f>'[10]Mau 06'!E13</f>
        <v>76</v>
      </c>
      <c r="F81" s="19">
        <f>'[10]Mau 06'!F13</f>
        <v>1</v>
      </c>
      <c r="G81" s="19">
        <f>'[10]Mau 06'!G13</f>
        <v>0</v>
      </c>
      <c r="H81" s="18">
        <f t="shared" si="9"/>
        <v>87</v>
      </c>
      <c r="I81" s="18">
        <f t="shared" si="10"/>
        <v>80</v>
      </c>
      <c r="J81" s="19">
        <f>'[10]Mau 06'!J13</f>
        <v>77</v>
      </c>
      <c r="K81" s="19">
        <f>'[10]Mau 06'!K13</f>
        <v>0</v>
      </c>
      <c r="L81" s="19">
        <f>'[10]Mau 06'!L13</f>
        <v>3</v>
      </c>
      <c r="M81" s="19">
        <f>'[10]Mau 06'!M13</f>
        <v>0</v>
      </c>
      <c r="N81" s="19">
        <f>'[10]Mau 06'!N13</f>
        <v>0</v>
      </c>
      <c r="O81" s="19">
        <f>'[10]Mau 06'!O13</f>
        <v>0</v>
      </c>
      <c r="P81" s="19">
        <f>'[10]Mau 06'!P13</f>
        <v>0</v>
      </c>
      <c r="Q81" s="19">
        <f>'[10]Mau 06'!Q13</f>
        <v>7</v>
      </c>
      <c r="R81" s="18">
        <f t="shared" si="16"/>
        <v>10</v>
      </c>
      <c r="S81" s="20">
        <f t="shared" si="11"/>
        <v>0.9625</v>
      </c>
    </row>
    <row r="82" spans="1:19" ht="15">
      <c r="A82" s="27" t="s">
        <v>37</v>
      </c>
      <c r="B82" s="17" t="str">
        <f>'[10]Mau 06'!B14</f>
        <v>Nguyễn Quốc Hùng</v>
      </c>
      <c r="C82" s="18">
        <f t="shared" si="8"/>
        <v>91</v>
      </c>
      <c r="D82" s="19">
        <f>'[10]Mau 06'!D14</f>
        <v>13</v>
      </c>
      <c r="E82" s="19">
        <f>'[10]Mau 06'!E14</f>
        <v>78</v>
      </c>
      <c r="F82" s="19">
        <f>'[10]Mau 06'!F14</f>
        <v>0</v>
      </c>
      <c r="G82" s="19">
        <f>'[10]Mau 06'!G14</f>
        <v>0</v>
      </c>
      <c r="H82" s="18">
        <f t="shared" si="9"/>
        <v>91</v>
      </c>
      <c r="I82" s="18">
        <f t="shared" si="10"/>
        <v>86</v>
      </c>
      <c r="J82" s="19">
        <f>'[10]Mau 06'!J14</f>
        <v>78</v>
      </c>
      <c r="K82" s="19">
        <f>'[10]Mau 06'!K14</f>
        <v>1</v>
      </c>
      <c r="L82" s="19">
        <f>'[10]Mau 06'!L14</f>
        <v>7</v>
      </c>
      <c r="M82" s="19">
        <f>'[10]Mau 06'!M14</f>
        <v>0</v>
      </c>
      <c r="N82" s="19">
        <f>'[10]Mau 06'!N14</f>
        <v>0</v>
      </c>
      <c r="O82" s="19">
        <f>'[10]Mau 06'!O14</f>
        <v>0</v>
      </c>
      <c r="P82" s="19">
        <f>'[10]Mau 06'!P14</f>
        <v>0</v>
      </c>
      <c r="Q82" s="19">
        <f>'[10]Mau 06'!Q14</f>
        <v>5</v>
      </c>
      <c r="R82" s="18">
        <f t="shared" si="16"/>
        <v>12</v>
      </c>
      <c r="S82" s="20">
        <f t="shared" si="11"/>
        <v>0.9186046511627907</v>
      </c>
    </row>
    <row r="83" spans="1:19" ht="15">
      <c r="A83" s="27" t="s">
        <v>38</v>
      </c>
      <c r="B83" s="17" t="str">
        <f>'[10]Mau 06'!B15</f>
        <v>Trần Thị Sen</v>
      </c>
      <c r="C83" s="18">
        <f t="shared" si="8"/>
        <v>71</v>
      </c>
      <c r="D83" s="19">
        <f>'[10]Mau 06'!D15</f>
        <v>15</v>
      </c>
      <c r="E83" s="19">
        <f>'[10]Mau 06'!E15</f>
        <v>56</v>
      </c>
      <c r="F83" s="19">
        <f>'[10]Mau 06'!F15</f>
        <v>1</v>
      </c>
      <c r="G83" s="19">
        <f>'[10]Mau 06'!G15</f>
        <v>0</v>
      </c>
      <c r="H83" s="18">
        <f t="shared" si="9"/>
        <v>70</v>
      </c>
      <c r="I83" s="18">
        <f t="shared" si="10"/>
        <v>62</v>
      </c>
      <c r="J83" s="19">
        <f>'[10]Mau 06'!J15</f>
        <v>56</v>
      </c>
      <c r="K83" s="19">
        <f>'[10]Mau 06'!K15</f>
        <v>0</v>
      </c>
      <c r="L83" s="19">
        <f>'[10]Mau 06'!L15</f>
        <v>6</v>
      </c>
      <c r="M83" s="19">
        <f>'[10]Mau 06'!M15</f>
        <v>0</v>
      </c>
      <c r="N83" s="19">
        <f>'[10]Mau 06'!N15</f>
        <v>0</v>
      </c>
      <c r="O83" s="19">
        <f>'[10]Mau 06'!O15</f>
        <v>0</v>
      </c>
      <c r="P83" s="19">
        <f>'[10]Mau 06'!P15</f>
        <v>0</v>
      </c>
      <c r="Q83" s="19">
        <f>'[10]Mau 06'!Q15</f>
        <v>8</v>
      </c>
      <c r="R83" s="18">
        <f t="shared" si="16"/>
        <v>14</v>
      </c>
      <c r="S83" s="20">
        <f t="shared" si="11"/>
        <v>0.9032258064516129</v>
      </c>
    </row>
    <row r="84" spans="1:19" ht="15" customHeight="1" hidden="1">
      <c r="A84" s="27" t="s">
        <v>39</v>
      </c>
      <c r="B84" s="17" t="str">
        <f>'[10]Mau 06'!B16</f>
        <v>Chấp hành viên …</v>
      </c>
      <c r="C84" s="18">
        <f t="shared" si="8"/>
        <v>0</v>
      </c>
      <c r="D84" s="19">
        <f>'[10]Mau 06'!D16</f>
        <v>0</v>
      </c>
      <c r="E84" s="19">
        <f>'[10]Mau 06'!E16</f>
        <v>0</v>
      </c>
      <c r="F84" s="19">
        <f>'[10]Mau 06'!F16</f>
        <v>0</v>
      </c>
      <c r="G84" s="19">
        <f>'[10]Mau 06'!G16</f>
        <v>0</v>
      </c>
      <c r="H84" s="18">
        <f t="shared" si="9"/>
        <v>0</v>
      </c>
      <c r="I84" s="18">
        <f t="shared" si="10"/>
        <v>0</v>
      </c>
      <c r="J84" s="19">
        <f>'[10]Mau 06'!J16</f>
        <v>0</v>
      </c>
      <c r="K84" s="19">
        <f>'[10]Mau 06'!K16</f>
        <v>0</v>
      </c>
      <c r="L84" s="19">
        <f>'[10]Mau 06'!L16</f>
        <v>0</v>
      </c>
      <c r="M84" s="19">
        <f>'[10]Mau 06'!M16</f>
        <v>0</v>
      </c>
      <c r="N84" s="19">
        <f>'[10]Mau 06'!N16</f>
        <v>0</v>
      </c>
      <c r="O84" s="19">
        <f>'[10]Mau 06'!O16</f>
        <v>0</v>
      </c>
      <c r="P84" s="19">
        <f>'[10]Mau 06'!P16</f>
        <v>0</v>
      </c>
      <c r="Q84" s="19">
        <f>'[10]Mau 06'!Q16</f>
        <v>0</v>
      </c>
      <c r="R84" s="18">
        <f t="shared" si="16"/>
        <v>0</v>
      </c>
      <c r="S84" s="20">
        <f t="shared" si="11"/>
      </c>
    </row>
    <row r="85" spans="1:19" ht="15" customHeight="1" hidden="1">
      <c r="A85" s="27" t="s">
        <v>40</v>
      </c>
      <c r="B85" s="17" t="str">
        <f>'[10]Mau 06'!B17</f>
        <v>Chấp hành viên …</v>
      </c>
      <c r="C85" s="18">
        <f t="shared" si="8"/>
        <v>0</v>
      </c>
      <c r="D85" s="19">
        <f>'[10]Mau 06'!D17</f>
        <v>0</v>
      </c>
      <c r="E85" s="19">
        <f>'[10]Mau 06'!E17</f>
        <v>0</v>
      </c>
      <c r="F85" s="19">
        <f>'[10]Mau 06'!F17</f>
        <v>0</v>
      </c>
      <c r="G85" s="19">
        <f>'[10]Mau 06'!G17</f>
        <v>0</v>
      </c>
      <c r="H85" s="18">
        <f t="shared" si="9"/>
        <v>0</v>
      </c>
      <c r="I85" s="18">
        <f t="shared" si="10"/>
        <v>0</v>
      </c>
      <c r="J85" s="19">
        <f>'[10]Mau 06'!J17</f>
        <v>0</v>
      </c>
      <c r="K85" s="19">
        <f>'[10]Mau 06'!K17</f>
        <v>0</v>
      </c>
      <c r="L85" s="19">
        <f>'[10]Mau 06'!L17</f>
        <v>0</v>
      </c>
      <c r="M85" s="19">
        <f>'[10]Mau 06'!M17</f>
        <v>0</v>
      </c>
      <c r="N85" s="19">
        <f>'[10]Mau 06'!N17</f>
        <v>0</v>
      </c>
      <c r="O85" s="19">
        <f>'[10]Mau 06'!O17</f>
        <v>0</v>
      </c>
      <c r="P85" s="19">
        <f>'[10]Mau 06'!P17</f>
        <v>0</v>
      </c>
      <c r="Q85" s="19">
        <f>'[10]Mau 06'!Q17</f>
        <v>0</v>
      </c>
      <c r="R85" s="18">
        <f t="shared" si="16"/>
        <v>0</v>
      </c>
      <c r="S85" s="20">
        <f t="shared" si="11"/>
      </c>
    </row>
    <row r="86" spans="1:19" ht="15" customHeight="1" hidden="1">
      <c r="A86" s="27" t="s">
        <v>41</v>
      </c>
      <c r="B86" s="17" t="str">
        <f>'[10]Mau 06'!B18</f>
        <v>Chấp hành viên …</v>
      </c>
      <c r="C86" s="18">
        <f t="shared" si="8"/>
        <v>0</v>
      </c>
      <c r="D86" s="19">
        <f>'[10]Mau 06'!D18</f>
        <v>0</v>
      </c>
      <c r="E86" s="19">
        <f>'[10]Mau 06'!E18</f>
        <v>0</v>
      </c>
      <c r="F86" s="19">
        <f>'[10]Mau 06'!F18</f>
        <v>0</v>
      </c>
      <c r="G86" s="19">
        <f>'[10]Mau 06'!G18</f>
        <v>0</v>
      </c>
      <c r="H86" s="18">
        <f t="shared" si="9"/>
        <v>0</v>
      </c>
      <c r="I86" s="18">
        <f t="shared" si="10"/>
        <v>0</v>
      </c>
      <c r="J86" s="19">
        <f>'[10]Mau 06'!J18</f>
        <v>0</v>
      </c>
      <c r="K86" s="19">
        <f>'[10]Mau 06'!K18</f>
        <v>0</v>
      </c>
      <c r="L86" s="19">
        <f>'[10]Mau 06'!L18</f>
        <v>0</v>
      </c>
      <c r="M86" s="19">
        <f>'[10]Mau 06'!M18</f>
        <v>0</v>
      </c>
      <c r="N86" s="19">
        <f>'[10]Mau 06'!N18</f>
        <v>0</v>
      </c>
      <c r="O86" s="19">
        <f>'[10]Mau 06'!O18</f>
        <v>0</v>
      </c>
      <c r="P86" s="19">
        <f>'[10]Mau 06'!P18</f>
        <v>0</v>
      </c>
      <c r="Q86" s="19">
        <f>'[10]Mau 06'!Q18</f>
        <v>0</v>
      </c>
      <c r="R86" s="18">
        <f t="shared" si="16"/>
        <v>0</v>
      </c>
      <c r="S86" s="20">
        <f t="shared" si="11"/>
      </c>
    </row>
    <row r="87" spans="1:19" ht="15" customHeight="1" hidden="1">
      <c r="A87" s="27" t="s">
        <v>42</v>
      </c>
      <c r="B87" s="17" t="str">
        <f>'[10]Mau 06'!B19</f>
        <v>Chấp hành viên …</v>
      </c>
      <c r="C87" s="18">
        <f t="shared" si="8"/>
        <v>0</v>
      </c>
      <c r="D87" s="19">
        <f>'[10]Mau 06'!D19</f>
        <v>0</v>
      </c>
      <c r="E87" s="19">
        <f>'[10]Mau 06'!E19</f>
        <v>0</v>
      </c>
      <c r="F87" s="19">
        <f>'[10]Mau 06'!F19</f>
        <v>0</v>
      </c>
      <c r="G87" s="19">
        <f>'[10]Mau 06'!G19</f>
        <v>0</v>
      </c>
      <c r="H87" s="18">
        <f t="shared" si="9"/>
        <v>0</v>
      </c>
      <c r="I87" s="18">
        <f t="shared" si="10"/>
        <v>0</v>
      </c>
      <c r="J87" s="19">
        <f>'[10]Mau 06'!J19</f>
        <v>0</v>
      </c>
      <c r="K87" s="19">
        <f>'[10]Mau 06'!K19</f>
        <v>0</v>
      </c>
      <c r="L87" s="19">
        <f>'[10]Mau 06'!L19</f>
        <v>0</v>
      </c>
      <c r="M87" s="19">
        <f>'[10]Mau 06'!M19</f>
        <v>0</v>
      </c>
      <c r="N87" s="19">
        <f>'[10]Mau 06'!N19</f>
        <v>0</v>
      </c>
      <c r="O87" s="19">
        <f>'[10]Mau 06'!O19</f>
        <v>0</v>
      </c>
      <c r="P87" s="19">
        <f>'[10]Mau 06'!P19</f>
        <v>0</v>
      </c>
      <c r="Q87" s="19">
        <f>'[10]Mau 06'!Q19</f>
        <v>0</v>
      </c>
      <c r="R87" s="18">
        <f t="shared" si="16"/>
        <v>0</v>
      </c>
      <c r="S87" s="20">
        <f t="shared" si="11"/>
      </c>
    </row>
    <row r="88" spans="1:19" ht="15" customHeight="1" hidden="1">
      <c r="A88" s="27" t="s">
        <v>43</v>
      </c>
      <c r="B88" s="17" t="str">
        <f>'[10]Mau 06'!B20</f>
        <v>Chấp hành viên …</v>
      </c>
      <c r="C88" s="18">
        <f t="shared" si="8"/>
        <v>0</v>
      </c>
      <c r="D88" s="19">
        <f>'[10]Mau 06'!D20</f>
        <v>0</v>
      </c>
      <c r="E88" s="19">
        <f>'[10]Mau 06'!E20</f>
        <v>0</v>
      </c>
      <c r="F88" s="19">
        <f>'[10]Mau 06'!F20</f>
        <v>0</v>
      </c>
      <c r="G88" s="19">
        <f>'[10]Mau 06'!G20</f>
        <v>0</v>
      </c>
      <c r="H88" s="18">
        <f t="shared" si="9"/>
        <v>0</v>
      </c>
      <c r="I88" s="18">
        <f t="shared" si="10"/>
        <v>0</v>
      </c>
      <c r="J88" s="19">
        <f>'[10]Mau 06'!J20</f>
        <v>0</v>
      </c>
      <c r="K88" s="19">
        <f>'[10]Mau 06'!K20</f>
        <v>0</v>
      </c>
      <c r="L88" s="19">
        <f>'[10]Mau 06'!L20</f>
        <v>0</v>
      </c>
      <c r="M88" s="19">
        <f>'[10]Mau 06'!M20</f>
        <v>0</v>
      </c>
      <c r="N88" s="19">
        <f>'[10]Mau 06'!N20</f>
        <v>0</v>
      </c>
      <c r="O88" s="19">
        <f>'[10]Mau 06'!O20</f>
        <v>0</v>
      </c>
      <c r="P88" s="19">
        <f>'[10]Mau 06'!P20</f>
        <v>0</v>
      </c>
      <c r="Q88" s="19">
        <f>'[10]Mau 06'!Q20</f>
        <v>0</v>
      </c>
      <c r="R88" s="18">
        <f t="shared" si="16"/>
        <v>0</v>
      </c>
      <c r="S88" s="20">
        <f t="shared" si="11"/>
      </c>
    </row>
    <row r="89" spans="1:19" ht="15" customHeight="1" hidden="1">
      <c r="A89" s="27" t="s">
        <v>44</v>
      </c>
      <c r="B89" s="17" t="str">
        <f>'[10]Mau 06'!B21</f>
        <v>Chấp hành viên …</v>
      </c>
      <c r="C89" s="18">
        <f t="shared" si="8"/>
        <v>0</v>
      </c>
      <c r="D89" s="19">
        <f>'[10]Mau 06'!D21</f>
        <v>0</v>
      </c>
      <c r="E89" s="19">
        <f>'[10]Mau 06'!E21</f>
        <v>0</v>
      </c>
      <c r="F89" s="19">
        <f>'[10]Mau 06'!F21</f>
        <v>0</v>
      </c>
      <c r="G89" s="19">
        <f>'[10]Mau 06'!G21</f>
        <v>0</v>
      </c>
      <c r="H89" s="18">
        <f t="shared" si="9"/>
        <v>0</v>
      </c>
      <c r="I89" s="18">
        <f t="shared" si="10"/>
        <v>0</v>
      </c>
      <c r="J89" s="19">
        <f>'[10]Mau 06'!J21</f>
        <v>0</v>
      </c>
      <c r="K89" s="19">
        <f>'[10]Mau 06'!K21</f>
        <v>0</v>
      </c>
      <c r="L89" s="19">
        <f>'[10]Mau 06'!L21</f>
        <v>0</v>
      </c>
      <c r="M89" s="19">
        <f>'[10]Mau 06'!M21</f>
        <v>0</v>
      </c>
      <c r="N89" s="19">
        <f>'[10]Mau 06'!N21</f>
        <v>0</v>
      </c>
      <c r="O89" s="19">
        <f>'[10]Mau 06'!O21</f>
        <v>0</v>
      </c>
      <c r="P89" s="19">
        <f>'[10]Mau 06'!P21</f>
        <v>0</v>
      </c>
      <c r="Q89" s="19">
        <f>'[10]Mau 06'!Q21</f>
        <v>0</v>
      </c>
      <c r="R89" s="18">
        <f t="shared" si="16"/>
        <v>0</v>
      </c>
      <c r="S89" s="20">
        <f t="shared" si="11"/>
      </c>
    </row>
    <row r="90" spans="1:19" ht="15" customHeight="1" hidden="1">
      <c r="A90" s="27" t="s">
        <v>45</v>
      </c>
      <c r="B90" s="17" t="str">
        <f>'[10]Mau 06'!B22</f>
        <v>Chấp hành viên …</v>
      </c>
      <c r="C90" s="18">
        <f t="shared" si="8"/>
        <v>0</v>
      </c>
      <c r="D90" s="19">
        <f>'[10]Mau 06'!D22</f>
        <v>0</v>
      </c>
      <c r="E90" s="19">
        <f>'[10]Mau 06'!E22</f>
        <v>0</v>
      </c>
      <c r="F90" s="19">
        <f>'[10]Mau 06'!F22</f>
        <v>0</v>
      </c>
      <c r="G90" s="19">
        <f>'[10]Mau 06'!G22</f>
        <v>0</v>
      </c>
      <c r="H90" s="18">
        <f t="shared" si="9"/>
        <v>0</v>
      </c>
      <c r="I90" s="18">
        <f t="shared" si="10"/>
        <v>0</v>
      </c>
      <c r="J90" s="19">
        <f>'[10]Mau 06'!J22</f>
        <v>0</v>
      </c>
      <c r="K90" s="19">
        <f>'[10]Mau 06'!K22</f>
        <v>0</v>
      </c>
      <c r="L90" s="19">
        <f>'[10]Mau 06'!L22</f>
        <v>0</v>
      </c>
      <c r="M90" s="19">
        <f>'[10]Mau 06'!M22</f>
        <v>0</v>
      </c>
      <c r="N90" s="19">
        <f>'[10]Mau 06'!N22</f>
        <v>0</v>
      </c>
      <c r="O90" s="19">
        <f>'[10]Mau 06'!O22</f>
        <v>0</v>
      </c>
      <c r="P90" s="19">
        <f>'[10]Mau 06'!P22</f>
        <v>0</v>
      </c>
      <c r="Q90" s="19">
        <f>'[10]Mau 06'!Q22</f>
        <v>0</v>
      </c>
      <c r="R90" s="18">
        <f t="shared" si="16"/>
        <v>0</v>
      </c>
      <c r="S90" s="20">
        <f t="shared" si="11"/>
      </c>
    </row>
    <row r="91" spans="1:19" ht="15">
      <c r="A91" s="24">
        <v>7</v>
      </c>
      <c r="B91" s="24" t="str">
        <f>'[11]Mau 06'!B12</f>
        <v>Chi cục THADS huyện Cam Lộ</v>
      </c>
      <c r="C91" s="25">
        <f t="shared" si="8"/>
        <v>242</v>
      </c>
      <c r="D91" s="25">
        <f>SUM(D92:D101)</f>
        <v>50</v>
      </c>
      <c r="E91" s="25">
        <f>SUM(E92:E101)</f>
        <v>192</v>
      </c>
      <c r="F91" s="25">
        <f>SUM(F92:F101)</f>
        <v>2</v>
      </c>
      <c r="G91" s="25">
        <f>SUM(G92:G101)</f>
        <v>0</v>
      </c>
      <c r="H91" s="25">
        <f t="shared" si="9"/>
        <v>240</v>
      </c>
      <c r="I91" s="25">
        <f t="shared" si="10"/>
        <v>215</v>
      </c>
      <c r="J91" s="25">
        <f aca="true" t="shared" si="18" ref="J91:Q91">SUM(J92:J101)</f>
        <v>188</v>
      </c>
      <c r="K91" s="25">
        <f t="shared" si="18"/>
        <v>3</v>
      </c>
      <c r="L91" s="25">
        <f t="shared" si="18"/>
        <v>24</v>
      </c>
      <c r="M91" s="25">
        <f t="shared" si="18"/>
        <v>0</v>
      </c>
      <c r="N91" s="25">
        <f t="shared" si="18"/>
        <v>0</v>
      </c>
      <c r="O91" s="25">
        <f t="shared" si="18"/>
        <v>0</v>
      </c>
      <c r="P91" s="25">
        <f t="shared" si="18"/>
        <v>0</v>
      </c>
      <c r="Q91" s="25">
        <f t="shared" si="18"/>
        <v>25</v>
      </c>
      <c r="R91" s="25">
        <f t="shared" si="16"/>
        <v>49</v>
      </c>
      <c r="S91" s="26">
        <f t="shared" si="11"/>
        <v>0.8883720930232558</v>
      </c>
    </row>
    <row r="92" spans="1:19" ht="15">
      <c r="A92" s="27" t="s">
        <v>36</v>
      </c>
      <c r="B92" s="17" t="str">
        <f>'[11]Mau 06'!B13</f>
        <v>Nguyễn Thị Miền</v>
      </c>
      <c r="C92" s="18">
        <f aca="true" t="shared" si="19" ref="C92:C123">IF(SUM(D92:E92)=SUM(F92:H92),SUM(D92:E92),"Kiểm tra lại")</f>
        <v>77</v>
      </c>
      <c r="D92" s="19">
        <f>'[11]Mau 06'!D13</f>
        <v>18</v>
      </c>
      <c r="E92" s="19">
        <f>'[11]Mau 06'!E13</f>
        <v>59</v>
      </c>
      <c r="F92" s="19">
        <f>'[11]Mau 06'!F13</f>
        <v>0</v>
      </c>
      <c r="G92" s="19">
        <f>'[11]Mau 06'!G13</f>
        <v>0</v>
      </c>
      <c r="H92" s="18">
        <f aca="true" t="shared" si="20" ref="H92:H123">SUM(I92,Q92)</f>
        <v>77</v>
      </c>
      <c r="I92" s="18">
        <f aca="true" t="shared" si="21" ref="I92:I123">SUM(J92:P92)</f>
        <v>72</v>
      </c>
      <c r="J92" s="19">
        <f>'[11]Mau 06'!J13</f>
        <v>60</v>
      </c>
      <c r="K92" s="19">
        <f>'[11]Mau 06'!K13</f>
        <v>1</v>
      </c>
      <c r="L92" s="19">
        <f>'[11]Mau 06'!L13</f>
        <v>11</v>
      </c>
      <c r="M92" s="19">
        <f>'[11]Mau 06'!M13</f>
        <v>0</v>
      </c>
      <c r="N92" s="19">
        <f>'[11]Mau 06'!N13</f>
        <v>0</v>
      </c>
      <c r="O92" s="19">
        <f>'[11]Mau 06'!O13</f>
        <v>0</v>
      </c>
      <c r="P92" s="19">
        <f>'[11]Mau 06'!P13</f>
        <v>0</v>
      </c>
      <c r="Q92" s="19">
        <f>'[11]Mau 06'!Q13</f>
        <v>5</v>
      </c>
      <c r="R92" s="18">
        <f t="shared" si="16"/>
        <v>16</v>
      </c>
      <c r="S92" s="20">
        <f aca="true" t="shared" si="22" ref="S92:S123">IF(I92&gt;0,SUM(J92:K92)/I92,"")</f>
        <v>0.8472222222222222</v>
      </c>
    </row>
    <row r="93" spans="1:19" ht="15">
      <c r="A93" s="27" t="s">
        <v>37</v>
      </c>
      <c r="B93" s="17" t="str">
        <f>'[11]Mau 06'!B14</f>
        <v>Hoàng Thị Kim Anh</v>
      </c>
      <c r="C93" s="18">
        <f t="shared" si="19"/>
        <v>72</v>
      </c>
      <c r="D93" s="19">
        <f>'[11]Mau 06'!D14</f>
        <v>9</v>
      </c>
      <c r="E93" s="19">
        <f>'[11]Mau 06'!E14</f>
        <v>63</v>
      </c>
      <c r="F93" s="19">
        <f>'[11]Mau 06'!F14</f>
        <v>2</v>
      </c>
      <c r="G93" s="19">
        <f>'[11]Mau 06'!G14</f>
        <v>0</v>
      </c>
      <c r="H93" s="18">
        <f t="shared" si="20"/>
        <v>70</v>
      </c>
      <c r="I93" s="18">
        <f t="shared" si="21"/>
        <v>65</v>
      </c>
      <c r="J93" s="19">
        <f>'[11]Mau 06'!J14</f>
        <v>61</v>
      </c>
      <c r="K93" s="19">
        <f>'[11]Mau 06'!K14</f>
        <v>0</v>
      </c>
      <c r="L93" s="19">
        <f>'[11]Mau 06'!L14</f>
        <v>4</v>
      </c>
      <c r="M93" s="19">
        <f>'[11]Mau 06'!M14</f>
        <v>0</v>
      </c>
      <c r="N93" s="19">
        <f>'[11]Mau 06'!N14</f>
        <v>0</v>
      </c>
      <c r="O93" s="19">
        <f>'[11]Mau 06'!O14</f>
        <v>0</v>
      </c>
      <c r="P93" s="19">
        <f>'[11]Mau 06'!P14</f>
        <v>0</v>
      </c>
      <c r="Q93" s="19">
        <f>'[11]Mau 06'!Q14</f>
        <v>5</v>
      </c>
      <c r="R93" s="18">
        <f t="shared" si="16"/>
        <v>9</v>
      </c>
      <c r="S93" s="20">
        <f t="shared" si="22"/>
        <v>0.9384615384615385</v>
      </c>
    </row>
    <row r="94" spans="1:19" ht="15">
      <c r="A94" s="27" t="s">
        <v>38</v>
      </c>
      <c r="B94" s="17" t="str">
        <f>'[11]Mau 06'!B15</f>
        <v>Nguyễn Thị Phượng</v>
      </c>
      <c r="C94" s="18">
        <f t="shared" si="19"/>
        <v>78</v>
      </c>
      <c r="D94" s="19">
        <f>'[11]Mau 06'!D15</f>
        <v>23</v>
      </c>
      <c r="E94" s="19">
        <f>'[11]Mau 06'!E15</f>
        <v>55</v>
      </c>
      <c r="F94" s="19">
        <f>'[11]Mau 06'!F15</f>
        <v>0</v>
      </c>
      <c r="G94" s="19">
        <f>'[11]Mau 06'!G15</f>
        <v>0</v>
      </c>
      <c r="H94" s="18">
        <f t="shared" si="20"/>
        <v>78</v>
      </c>
      <c r="I94" s="18">
        <f t="shared" si="21"/>
        <v>63</v>
      </c>
      <c r="J94" s="19">
        <f>'[11]Mau 06'!J15</f>
        <v>52</v>
      </c>
      <c r="K94" s="19">
        <f>'[11]Mau 06'!K15</f>
        <v>2</v>
      </c>
      <c r="L94" s="19">
        <f>'[11]Mau 06'!L15</f>
        <v>9</v>
      </c>
      <c r="M94" s="19">
        <f>'[11]Mau 06'!M15</f>
        <v>0</v>
      </c>
      <c r="N94" s="19">
        <f>'[11]Mau 06'!N15</f>
        <v>0</v>
      </c>
      <c r="O94" s="19">
        <f>'[11]Mau 06'!O15</f>
        <v>0</v>
      </c>
      <c r="P94" s="19">
        <f>'[11]Mau 06'!P15</f>
        <v>0</v>
      </c>
      <c r="Q94" s="19">
        <f>'[11]Mau 06'!Q15</f>
        <v>15</v>
      </c>
      <c r="R94" s="18">
        <f t="shared" si="16"/>
        <v>24</v>
      </c>
      <c r="S94" s="20">
        <f t="shared" si="22"/>
        <v>0.8571428571428571</v>
      </c>
    </row>
    <row r="95" spans="1:19" ht="15">
      <c r="A95" s="27" t="s">
        <v>39</v>
      </c>
      <c r="B95" s="17" t="str">
        <f>'[11]Mau 06'!B16</f>
        <v>Ngô Tú Ngọc</v>
      </c>
      <c r="C95" s="18">
        <f t="shared" si="19"/>
        <v>15</v>
      </c>
      <c r="D95" s="19">
        <f>'[11]Mau 06'!D16</f>
        <v>0</v>
      </c>
      <c r="E95" s="19">
        <f>'[11]Mau 06'!E16</f>
        <v>15</v>
      </c>
      <c r="F95" s="19">
        <f>'[11]Mau 06'!F16</f>
        <v>0</v>
      </c>
      <c r="G95" s="19">
        <f>'[11]Mau 06'!G16</f>
        <v>0</v>
      </c>
      <c r="H95" s="18">
        <f t="shared" si="20"/>
        <v>15</v>
      </c>
      <c r="I95" s="18">
        <f t="shared" si="21"/>
        <v>15</v>
      </c>
      <c r="J95" s="19">
        <f>'[11]Mau 06'!J16</f>
        <v>15</v>
      </c>
      <c r="K95" s="19">
        <f>'[11]Mau 06'!K16</f>
        <v>0</v>
      </c>
      <c r="L95" s="19">
        <f>'[11]Mau 06'!L16</f>
        <v>0</v>
      </c>
      <c r="M95" s="19">
        <f>'[11]Mau 06'!M16</f>
        <v>0</v>
      </c>
      <c r="N95" s="19">
        <f>'[11]Mau 06'!N16</f>
        <v>0</v>
      </c>
      <c r="O95" s="19">
        <f>'[11]Mau 06'!O16</f>
        <v>0</v>
      </c>
      <c r="P95" s="19">
        <f>'[11]Mau 06'!P16</f>
        <v>0</v>
      </c>
      <c r="Q95" s="19">
        <f>'[11]Mau 06'!Q16</f>
        <v>0</v>
      </c>
      <c r="R95" s="18">
        <f t="shared" si="16"/>
        <v>0</v>
      </c>
      <c r="S95" s="20">
        <f t="shared" si="22"/>
        <v>1</v>
      </c>
    </row>
    <row r="96" spans="1:19" ht="15" customHeight="1" hidden="1">
      <c r="A96" s="27" t="s">
        <v>40</v>
      </c>
      <c r="B96" s="17" t="str">
        <f>'[11]Mau 06'!B17</f>
        <v>Chấp hành viên …</v>
      </c>
      <c r="C96" s="18">
        <f t="shared" si="19"/>
        <v>0</v>
      </c>
      <c r="D96" s="19">
        <f>'[11]Mau 06'!D17</f>
        <v>0</v>
      </c>
      <c r="E96" s="19">
        <f>'[11]Mau 06'!E17</f>
        <v>0</v>
      </c>
      <c r="F96" s="19">
        <f>'[11]Mau 06'!F17</f>
        <v>0</v>
      </c>
      <c r="G96" s="19">
        <f>'[11]Mau 06'!G17</f>
        <v>0</v>
      </c>
      <c r="H96" s="18">
        <f t="shared" si="20"/>
        <v>0</v>
      </c>
      <c r="I96" s="18">
        <f t="shared" si="21"/>
        <v>0</v>
      </c>
      <c r="J96" s="19">
        <f>'[11]Mau 06'!J17</f>
        <v>0</v>
      </c>
      <c r="K96" s="19">
        <f>'[11]Mau 06'!K17</f>
        <v>0</v>
      </c>
      <c r="L96" s="19">
        <f>'[11]Mau 06'!L17</f>
        <v>0</v>
      </c>
      <c r="M96" s="19">
        <f>'[11]Mau 06'!M17</f>
        <v>0</v>
      </c>
      <c r="N96" s="19">
        <f>'[11]Mau 06'!N17</f>
        <v>0</v>
      </c>
      <c r="O96" s="19">
        <f>'[11]Mau 06'!O17</f>
        <v>0</v>
      </c>
      <c r="P96" s="19">
        <f>'[11]Mau 06'!P17</f>
        <v>0</v>
      </c>
      <c r="Q96" s="19">
        <f>'[11]Mau 06'!Q17</f>
        <v>0</v>
      </c>
      <c r="R96" s="18">
        <f t="shared" si="16"/>
        <v>0</v>
      </c>
      <c r="S96" s="20">
        <f t="shared" si="22"/>
      </c>
    </row>
    <row r="97" spans="1:19" ht="15" customHeight="1" hidden="1">
      <c r="A97" s="27" t="s">
        <v>41</v>
      </c>
      <c r="B97" s="17" t="str">
        <f>'[11]Mau 06'!B18</f>
        <v>Chấp hành viên …</v>
      </c>
      <c r="C97" s="18">
        <f t="shared" si="19"/>
        <v>0</v>
      </c>
      <c r="D97" s="19">
        <f>'[11]Mau 06'!D18</f>
        <v>0</v>
      </c>
      <c r="E97" s="19">
        <f>'[11]Mau 06'!E18</f>
        <v>0</v>
      </c>
      <c r="F97" s="19">
        <f>'[11]Mau 06'!F18</f>
        <v>0</v>
      </c>
      <c r="G97" s="19">
        <f>'[11]Mau 06'!G18</f>
        <v>0</v>
      </c>
      <c r="H97" s="18">
        <f t="shared" si="20"/>
        <v>0</v>
      </c>
      <c r="I97" s="18">
        <f t="shared" si="21"/>
        <v>0</v>
      </c>
      <c r="J97" s="19">
        <f>'[11]Mau 06'!J18</f>
        <v>0</v>
      </c>
      <c r="K97" s="19">
        <f>'[11]Mau 06'!K18</f>
        <v>0</v>
      </c>
      <c r="L97" s="19">
        <f>'[11]Mau 06'!L18</f>
        <v>0</v>
      </c>
      <c r="M97" s="19">
        <f>'[11]Mau 06'!M18</f>
        <v>0</v>
      </c>
      <c r="N97" s="19">
        <f>'[11]Mau 06'!N18</f>
        <v>0</v>
      </c>
      <c r="O97" s="19">
        <f>'[11]Mau 06'!O18</f>
        <v>0</v>
      </c>
      <c r="P97" s="19">
        <f>'[11]Mau 06'!P18</f>
        <v>0</v>
      </c>
      <c r="Q97" s="19">
        <f>'[11]Mau 06'!Q18</f>
        <v>0</v>
      </c>
      <c r="R97" s="18">
        <f t="shared" si="16"/>
        <v>0</v>
      </c>
      <c r="S97" s="20">
        <f t="shared" si="22"/>
      </c>
    </row>
    <row r="98" spans="1:19" ht="15" customHeight="1" hidden="1">
      <c r="A98" s="27" t="s">
        <v>42</v>
      </c>
      <c r="B98" s="17" t="str">
        <f>'[11]Mau 06'!B19</f>
        <v>Chấp hành viên …</v>
      </c>
      <c r="C98" s="18">
        <f t="shared" si="19"/>
        <v>0</v>
      </c>
      <c r="D98" s="19">
        <f>'[11]Mau 06'!D19</f>
        <v>0</v>
      </c>
      <c r="E98" s="19">
        <f>'[11]Mau 06'!E19</f>
        <v>0</v>
      </c>
      <c r="F98" s="19">
        <f>'[11]Mau 06'!F19</f>
        <v>0</v>
      </c>
      <c r="G98" s="19">
        <f>'[11]Mau 06'!G19</f>
        <v>0</v>
      </c>
      <c r="H98" s="18">
        <f t="shared" si="20"/>
        <v>0</v>
      </c>
      <c r="I98" s="18">
        <f t="shared" si="21"/>
        <v>0</v>
      </c>
      <c r="J98" s="19">
        <f>'[11]Mau 06'!J19</f>
        <v>0</v>
      </c>
      <c r="K98" s="19">
        <f>'[11]Mau 06'!K19</f>
        <v>0</v>
      </c>
      <c r="L98" s="19">
        <f>'[11]Mau 06'!L19</f>
        <v>0</v>
      </c>
      <c r="M98" s="19">
        <f>'[11]Mau 06'!M19</f>
        <v>0</v>
      </c>
      <c r="N98" s="19">
        <f>'[11]Mau 06'!N19</f>
        <v>0</v>
      </c>
      <c r="O98" s="19">
        <f>'[11]Mau 06'!O19</f>
        <v>0</v>
      </c>
      <c r="P98" s="19">
        <f>'[11]Mau 06'!P19</f>
        <v>0</v>
      </c>
      <c r="Q98" s="19">
        <f>'[11]Mau 06'!Q19</f>
        <v>0</v>
      </c>
      <c r="R98" s="18">
        <f t="shared" si="16"/>
        <v>0</v>
      </c>
      <c r="S98" s="20">
        <f t="shared" si="22"/>
      </c>
    </row>
    <row r="99" spans="1:19" ht="15" customHeight="1" hidden="1">
      <c r="A99" s="27" t="s">
        <v>43</v>
      </c>
      <c r="B99" s="17" t="str">
        <f>'[11]Mau 06'!B20</f>
        <v>Chấp hành viên …</v>
      </c>
      <c r="C99" s="18">
        <f t="shared" si="19"/>
        <v>0</v>
      </c>
      <c r="D99" s="19">
        <f>'[11]Mau 06'!D20</f>
        <v>0</v>
      </c>
      <c r="E99" s="19">
        <f>'[11]Mau 06'!E20</f>
        <v>0</v>
      </c>
      <c r="F99" s="19">
        <f>'[11]Mau 06'!F20</f>
        <v>0</v>
      </c>
      <c r="G99" s="19">
        <f>'[11]Mau 06'!G20</f>
        <v>0</v>
      </c>
      <c r="H99" s="18">
        <f t="shared" si="20"/>
        <v>0</v>
      </c>
      <c r="I99" s="18">
        <f t="shared" si="21"/>
        <v>0</v>
      </c>
      <c r="J99" s="19">
        <f>'[11]Mau 06'!J20</f>
        <v>0</v>
      </c>
      <c r="K99" s="19">
        <f>'[11]Mau 06'!K20</f>
        <v>0</v>
      </c>
      <c r="L99" s="19">
        <f>'[11]Mau 06'!L20</f>
        <v>0</v>
      </c>
      <c r="M99" s="19">
        <f>'[11]Mau 06'!M20</f>
        <v>0</v>
      </c>
      <c r="N99" s="19">
        <f>'[11]Mau 06'!N20</f>
        <v>0</v>
      </c>
      <c r="O99" s="19">
        <f>'[11]Mau 06'!O20</f>
        <v>0</v>
      </c>
      <c r="P99" s="19">
        <f>'[11]Mau 06'!P20</f>
        <v>0</v>
      </c>
      <c r="Q99" s="19">
        <f>'[11]Mau 06'!Q20</f>
        <v>0</v>
      </c>
      <c r="R99" s="18">
        <f t="shared" si="16"/>
        <v>0</v>
      </c>
      <c r="S99" s="20">
        <f t="shared" si="22"/>
      </c>
    </row>
    <row r="100" spans="1:19" ht="15" customHeight="1" hidden="1">
      <c r="A100" s="27" t="s">
        <v>44</v>
      </c>
      <c r="B100" s="17" t="str">
        <f>'[11]Mau 06'!B21</f>
        <v>Chấp hành viên …</v>
      </c>
      <c r="C100" s="18">
        <f t="shared" si="19"/>
        <v>0</v>
      </c>
      <c r="D100" s="19">
        <f>'[11]Mau 06'!D21</f>
        <v>0</v>
      </c>
      <c r="E100" s="19">
        <f>'[11]Mau 06'!E21</f>
        <v>0</v>
      </c>
      <c r="F100" s="19">
        <f>'[11]Mau 06'!F21</f>
        <v>0</v>
      </c>
      <c r="G100" s="19">
        <f>'[11]Mau 06'!G21</f>
        <v>0</v>
      </c>
      <c r="H100" s="18">
        <f t="shared" si="20"/>
        <v>0</v>
      </c>
      <c r="I100" s="18">
        <f t="shared" si="21"/>
        <v>0</v>
      </c>
      <c r="J100" s="19">
        <f>'[11]Mau 06'!J21</f>
        <v>0</v>
      </c>
      <c r="K100" s="19">
        <f>'[11]Mau 06'!K21</f>
        <v>0</v>
      </c>
      <c r="L100" s="19">
        <f>'[11]Mau 06'!L21</f>
        <v>0</v>
      </c>
      <c r="M100" s="19">
        <f>'[11]Mau 06'!M21</f>
        <v>0</v>
      </c>
      <c r="N100" s="19">
        <f>'[11]Mau 06'!N21</f>
        <v>0</v>
      </c>
      <c r="O100" s="19">
        <f>'[11]Mau 06'!O21</f>
        <v>0</v>
      </c>
      <c r="P100" s="19">
        <f>'[11]Mau 06'!P21</f>
        <v>0</v>
      </c>
      <c r="Q100" s="19">
        <f>'[11]Mau 06'!Q21</f>
        <v>0</v>
      </c>
      <c r="R100" s="18">
        <f t="shared" si="16"/>
        <v>0</v>
      </c>
      <c r="S100" s="20">
        <f t="shared" si="22"/>
      </c>
    </row>
    <row r="101" spans="1:19" ht="15" customHeight="1" hidden="1">
      <c r="A101" s="27" t="s">
        <v>45</v>
      </c>
      <c r="B101" s="17" t="str">
        <f>'[11]Mau 06'!B22</f>
        <v>Chấp hành viên …</v>
      </c>
      <c r="C101" s="18">
        <f t="shared" si="19"/>
        <v>0</v>
      </c>
      <c r="D101" s="19">
        <f>'[11]Mau 06'!D22</f>
        <v>0</v>
      </c>
      <c r="E101" s="19">
        <f>'[11]Mau 06'!E22</f>
        <v>0</v>
      </c>
      <c r="F101" s="19">
        <f>'[11]Mau 06'!F22</f>
        <v>0</v>
      </c>
      <c r="G101" s="19">
        <f>'[11]Mau 06'!G22</f>
        <v>0</v>
      </c>
      <c r="H101" s="18">
        <f t="shared" si="20"/>
        <v>0</v>
      </c>
      <c r="I101" s="18">
        <f t="shared" si="21"/>
        <v>0</v>
      </c>
      <c r="J101" s="19">
        <f>'[11]Mau 06'!J22</f>
        <v>0</v>
      </c>
      <c r="K101" s="19">
        <f>'[11]Mau 06'!K22</f>
        <v>0</v>
      </c>
      <c r="L101" s="19">
        <f>'[11]Mau 06'!L22</f>
        <v>0</v>
      </c>
      <c r="M101" s="19">
        <f>'[11]Mau 06'!M22</f>
        <v>0</v>
      </c>
      <c r="N101" s="19">
        <f>'[11]Mau 06'!N22</f>
        <v>0</v>
      </c>
      <c r="O101" s="19">
        <f>'[11]Mau 06'!O22</f>
        <v>0</v>
      </c>
      <c r="P101" s="19">
        <f>'[11]Mau 06'!P22</f>
        <v>0</v>
      </c>
      <c r="Q101" s="19">
        <f>'[11]Mau 06'!Q22</f>
        <v>0</v>
      </c>
      <c r="R101" s="18">
        <f t="shared" si="16"/>
        <v>0</v>
      </c>
      <c r="S101" s="20">
        <f t="shared" si="22"/>
      </c>
    </row>
    <row r="102" spans="1:19" ht="15">
      <c r="A102" s="24">
        <v>8</v>
      </c>
      <c r="B102" s="24" t="str">
        <f>'[12]Mau 06'!B12</f>
        <v>Chi cục THADS huyện Đakrông</v>
      </c>
      <c r="C102" s="25">
        <f t="shared" si="19"/>
        <v>91</v>
      </c>
      <c r="D102" s="25">
        <f>SUM(D103:D112)</f>
        <v>12</v>
      </c>
      <c r="E102" s="25">
        <f>SUM(E103:E112)</f>
        <v>79</v>
      </c>
      <c r="F102" s="25">
        <f>SUM(F103:F112)</f>
        <v>2</v>
      </c>
      <c r="G102" s="25">
        <f>SUM(G103:G112)</f>
        <v>0</v>
      </c>
      <c r="H102" s="25">
        <f t="shared" si="20"/>
        <v>89</v>
      </c>
      <c r="I102" s="25">
        <f t="shared" si="21"/>
        <v>74</v>
      </c>
      <c r="J102" s="25">
        <f aca="true" t="shared" si="23" ref="J102:Q102">SUM(J103:J112)</f>
        <v>71</v>
      </c>
      <c r="K102" s="25">
        <f t="shared" si="23"/>
        <v>0</v>
      </c>
      <c r="L102" s="25">
        <f t="shared" si="23"/>
        <v>2</v>
      </c>
      <c r="M102" s="25">
        <f t="shared" si="23"/>
        <v>0</v>
      </c>
      <c r="N102" s="25">
        <f t="shared" si="23"/>
        <v>0</v>
      </c>
      <c r="O102" s="25">
        <f t="shared" si="23"/>
        <v>0</v>
      </c>
      <c r="P102" s="25">
        <f t="shared" si="23"/>
        <v>1</v>
      </c>
      <c r="Q102" s="25">
        <f t="shared" si="23"/>
        <v>15</v>
      </c>
      <c r="R102" s="25">
        <f t="shared" si="16"/>
        <v>18</v>
      </c>
      <c r="S102" s="26">
        <f t="shared" si="22"/>
        <v>0.9594594594594594</v>
      </c>
    </row>
    <row r="103" spans="1:19" ht="15">
      <c r="A103" s="27" t="s">
        <v>36</v>
      </c>
      <c r="B103" s="17" t="str">
        <f>'[12]Mau 06'!B13</f>
        <v>Trần Ngọc Văn</v>
      </c>
      <c r="C103" s="18">
        <f t="shared" si="19"/>
        <v>21</v>
      </c>
      <c r="D103" s="19">
        <f>'[12]Mau 06'!D13</f>
        <v>0</v>
      </c>
      <c r="E103" s="19">
        <f>'[12]Mau 06'!E13</f>
        <v>21</v>
      </c>
      <c r="F103" s="19">
        <f>'[12]Mau 06'!F13</f>
        <v>0</v>
      </c>
      <c r="G103" s="19">
        <f>'[12]Mau 06'!G13</f>
        <v>0</v>
      </c>
      <c r="H103" s="18">
        <f t="shared" si="20"/>
        <v>21</v>
      </c>
      <c r="I103" s="18">
        <f t="shared" si="21"/>
        <v>21</v>
      </c>
      <c r="J103" s="19">
        <f>'[12]Mau 06'!J13</f>
        <v>21</v>
      </c>
      <c r="K103" s="19">
        <f>'[12]Mau 06'!K13</f>
        <v>0</v>
      </c>
      <c r="L103" s="19">
        <f>'[12]Mau 06'!L13</f>
        <v>0</v>
      </c>
      <c r="M103" s="19">
        <f>'[12]Mau 06'!M13</f>
        <v>0</v>
      </c>
      <c r="N103" s="19">
        <f>'[12]Mau 06'!N13</f>
        <v>0</v>
      </c>
      <c r="O103" s="19">
        <f>'[12]Mau 06'!O13</f>
        <v>0</v>
      </c>
      <c r="P103" s="19">
        <f>'[12]Mau 06'!P13</f>
        <v>0</v>
      </c>
      <c r="Q103" s="19">
        <f>'[12]Mau 06'!Q13</f>
        <v>0</v>
      </c>
      <c r="R103" s="18">
        <f t="shared" si="16"/>
        <v>0</v>
      </c>
      <c r="S103" s="20">
        <f t="shared" si="22"/>
        <v>1</v>
      </c>
    </row>
    <row r="104" spans="1:19" ht="15">
      <c r="A104" s="27" t="s">
        <v>37</v>
      </c>
      <c r="B104" s="17" t="str">
        <f>'[12]Mau 06'!B14</f>
        <v>Lê Nam Thanh Tài</v>
      </c>
      <c r="C104" s="18">
        <f t="shared" si="19"/>
        <v>41</v>
      </c>
      <c r="D104" s="19">
        <f>'[12]Mau 06'!D14</f>
        <v>7</v>
      </c>
      <c r="E104" s="19">
        <f>'[12]Mau 06'!E14</f>
        <v>34</v>
      </c>
      <c r="F104" s="19">
        <f>'[12]Mau 06'!F14</f>
        <v>1</v>
      </c>
      <c r="G104" s="19">
        <f>'[12]Mau 06'!G14</f>
        <v>0</v>
      </c>
      <c r="H104" s="18">
        <f t="shared" si="20"/>
        <v>40</v>
      </c>
      <c r="I104" s="18">
        <f t="shared" si="21"/>
        <v>35</v>
      </c>
      <c r="J104" s="19">
        <f>'[12]Mau 06'!J14</f>
        <v>33</v>
      </c>
      <c r="K104" s="19">
        <f>'[12]Mau 06'!K14</f>
        <v>0</v>
      </c>
      <c r="L104" s="19">
        <f>'[12]Mau 06'!L14</f>
        <v>1</v>
      </c>
      <c r="M104" s="19">
        <f>'[12]Mau 06'!M14</f>
        <v>0</v>
      </c>
      <c r="N104" s="19">
        <f>'[12]Mau 06'!N14</f>
        <v>0</v>
      </c>
      <c r="O104" s="19">
        <f>'[12]Mau 06'!O14</f>
        <v>0</v>
      </c>
      <c r="P104" s="19">
        <f>'[12]Mau 06'!P14</f>
        <v>1</v>
      </c>
      <c r="Q104" s="19">
        <f>'[12]Mau 06'!Q14</f>
        <v>5</v>
      </c>
      <c r="R104" s="18">
        <f t="shared" si="16"/>
        <v>7</v>
      </c>
      <c r="S104" s="20">
        <f t="shared" si="22"/>
        <v>0.9428571428571428</v>
      </c>
    </row>
    <row r="105" spans="1:19" ht="15">
      <c r="A105" s="27" t="s">
        <v>38</v>
      </c>
      <c r="B105" s="17" t="str">
        <f>'[12]Mau 06'!B15</f>
        <v>Văn Viết Phúc</v>
      </c>
      <c r="C105" s="18">
        <f t="shared" si="19"/>
        <v>29</v>
      </c>
      <c r="D105" s="19">
        <f>'[12]Mau 06'!D15</f>
        <v>5</v>
      </c>
      <c r="E105" s="19">
        <f>'[12]Mau 06'!E15</f>
        <v>24</v>
      </c>
      <c r="F105" s="19">
        <f>'[12]Mau 06'!F15</f>
        <v>1</v>
      </c>
      <c r="G105" s="19">
        <f>'[12]Mau 06'!G15</f>
        <v>0</v>
      </c>
      <c r="H105" s="18">
        <f t="shared" si="20"/>
        <v>28</v>
      </c>
      <c r="I105" s="18">
        <f t="shared" si="21"/>
        <v>18</v>
      </c>
      <c r="J105" s="19">
        <f>'[12]Mau 06'!J15</f>
        <v>17</v>
      </c>
      <c r="K105" s="19">
        <f>'[12]Mau 06'!K15</f>
        <v>0</v>
      </c>
      <c r="L105" s="19">
        <f>'[12]Mau 06'!L15</f>
        <v>1</v>
      </c>
      <c r="M105" s="19">
        <f>'[12]Mau 06'!M15</f>
        <v>0</v>
      </c>
      <c r="N105" s="19">
        <f>'[12]Mau 06'!N15</f>
        <v>0</v>
      </c>
      <c r="O105" s="19">
        <f>'[12]Mau 06'!O15</f>
        <v>0</v>
      </c>
      <c r="P105" s="19">
        <f>'[12]Mau 06'!P15</f>
        <v>0</v>
      </c>
      <c r="Q105" s="19">
        <f>'[12]Mau 06'!Q15</f>
        <v>10</v>
      </c>
      <c r="R105" s="18">
        <f t="shared" si="16"/>
        <v>11</v>
      </c>
      <c r="S105" s="20">
        <f t="shared" si="22"/>
        <v>0.9444444444444444</v>
      </c>
    </row>
    <row r="106" spans="1:19" ht="15" customHeight="1" hidden="1">
      <c r="A106" s="27" t="s">
        <v>39</v>
      </c>
      <c r="B106" s="17" t="str">
        <f>'[12]Mau 06'!B16</f>
        <v>Chấp hành viên …</v>
      </c>
      <c r="C106" s="18">
        <f t="shared" si="19"/>
        <v>0</v>
      </c>
      <c r="D106" s="19">
        <f>'[12]Mau 06'!D16</f>
        <v>0</v>
      </c>
      <c r="E106" s="19">
        <f>'[12]Mau 06'!E16</f>
        <v>0</v>
      </c>
      <c r="F106" s="19">
        <f>'[12]Mau 06'!F16</f>
        <v>0</v>
      </c>
      <c r="G106" s="19">
        <f>'[12]Mau 06'!G16</f>
        <v>0</v>
      </c>
      <c r="H106" s="18">
        <f t="shared" si="20"/>
        <v>0</v>
      </c>
      <c r="I106" s="18">
        <f t="shared" si="21"/>
        <v>0</v>
      </c>
      <c r="J106" s="19">
        <f>'[12]Mau 06'!J16</f>
        <v>0</v>
      </c>
      <c r="K106" s="19">
        <f>'[12]Mau 06'!K16</f>
        <v>0</v>
      </c>
      <c r="L106" s="19">
        <f>'[12]Mau 06'!L16</f>
        <v>0</v>
      </c>
      <c r="M106" s="19">
        <f>'[12]Mau 06'!M16</f>
        <v>0</v>
      </c>
      <c r="N106" s="19">
        <f>'[12]Mau 06'!N16</f>
        <v>0</v>
      </c>
      <c r="O106" s="19">
        <f>'[12]Mau 06'!O16</f>
        <v>0</v>
      </c>
      <c r="P106" s="19">
        <f>'[12]Mau 06'!P16</f>
        <v>0</v>
      </c>
      <c r="Q106" s="19">
        <f>'[12]Mau 06'!Q16</f>
        <v>0</v>
      </c>
      <c r="R106" s="18">
        <f t="shared" si="16"/>
        <v>0</v>
      </c>
      <c r="S106" s="20">
        <f t="shared" si="22"/>
      </c>
    </row>
    <row r="107" spans="1:19" ht="15" customHeight="1" hidden="1">
      <c r="A107" s="27" t="s">
        <v>40</v>
      </c>
      <c r="B107" s="17" t="str">
        <f>'[12]Mau 06'!B17</f>
        <v>Chấp hành viên …</v>
      </c>
      <c r="C107" s="18">
        <f t="shared" si="19"/>
        <v>0</v>
      </c>
      <c r="D107" s="19">
        <f>'[12]Mau 06'!D17</f>
        <v>0</v>
      </c>
      <c r="E107" s="19">
        <f>'[12]Mau 06'!E17</f>
        <v>0</v>
      </c>
      <c r="F107" s="19">
        <f>'[12]Mau 06'!F17</f>
        <v>0</v>
      </c>
      <c r="G107" s="19">
        <f>'[12]Mau 06'!G17</f>
        <v>0</v>
      </c>
      <c r="H107" s="18">
        <f t="shared" si="20"/>
        <v>0</v>
      </c>
      <c r="I107" s="18">
        <f t="shared" si="21"/>
        <v>0</v>
      </c>
      <c r="J107" s="19">
        <f>'[12]Mau 06'!J17</f>
        <v>0</v>
      </c>
      <c r="K107" s="19">
        <f>'[12]Mau 06'!K17</f>
        <v>0</v>
      </c>
      <c r="L107" s="19">
        <f>'[12]Mau 06'!L17</f>
        <v>0</v>
      </c>
      <c r="M107" s="19">
        <f>'[12]Mau 06'!M17</f>
        <v>0</v>
      </c>
      <c r="N107" s="19">
        <f>'[12]Mau 06'!N17</f>
        <v>0</v>
      </c>
      <c r="O107" s="19">
        <f>'[12]Mau 06'!O17</f>
        <v>0</v>
      </c>
      <c r="P107" s="19">
        <f>'[12]Mau 06'!P17</f>
        <v>0</v>
      </c>
      <c r="Q107" s="19">
        <f>'[12]Mau 06'!Q17</f>
        <v>0</v>
      </c>
      <c r="R107" s="18">
        <f t="shared" si="16"/>
        <v>0</v>
      </c>
      <c r="S107" s="20">
        <f t="shared" si="22"/>
      </c>
    </row>
    <row r="108" spans="1:19" ht="15" customHeight="1" hidden="1">
      <c r="A108" s="27" t="s">
        <v>41</v>
      </c>
      <c r="B108" s="17" t="str">
        <f>'[12]Mau 06'!B18</f>
        <v>Chấp hành viên …</v>
      </c>
      <c r="C108" s="18">
        <f t="shared" si="19"/>
        <v>0</v>
      </c>
      <c r="D108" s="19">
        <f>'[12]Mau 06'!D18</f>
        <v>0</v>
      </c>
      <c r="E108" s="19">
        <f>'[12]Mau 06'!E18</f>
        <v>0</v>
      </c>
      <c r="F108" s="19">
        <f>'[12]Mau 06'!F18</f>
        <v>0</v>
      </c>
      <c r="G108" s="19">
        <f>'[12]Mau 06'!G18</f>
        <v>0</v>
      </c>
      <c r="H108" s="18">
        <f t="shared" si="20"/>
        <v>0</v>
      </c>
      <c r="I108" s="18">
        <f t="shared" si="21"/>
        <v>0</v>
      </c>
      <c r="J108" s="19">
        <f>'[12]Mau 06'!J18</f>
        <v>0</v>
      </c>
      <c r="K108" s="19">
        <f>'[12]Mau 06'!K18</f>
        <v>0</v>
      </c>
      <c r="L108" s="19">
        <f>'[12]Mau 06'!L18</f>
        <v>0</v>
      </c>
      <c r="M108" s="19">
        <f>'[12]Mau 06'!M18</f>
        <v>0</v>
      </c>
      <c r="N108" s="19">
        <f>'[12]Mau 06'!N18</f>
        <v>0</v>
      </c>
      <c r="O108" s="19">
        <f>'[12]Mau 06'!O18</f>
        <v>0</v>
      </c>
      <c r="P108" s="19">
        <f>'[12]Mau 06'!P18</f>
        <v>0</v>
      </c>
      <c r="Q108" s="19">
        <f>'[12]Mau 06'!Q18</f>
        <v>0</v>
      </c>
      <c r="R108" s="18">
        <f t="shared" si="16"/>
        <v>0</v>
      </c>
      <c r="S108" s="20">
        <f t="shared" si="22"/>
      </c>
    </row>
    <row r="109" spans="1:19" ht="15" customHeight="1" hidden="1">
      <c r="A109" s="27" t="s">
        <v>42</v>
      </c>
      <c r="B109" s="17" t="str">
        <f>'[12]Mau 06'!B19</f>
        <v>Chấp hành viên …</v>
      </c>
      <c r="C109" s="18">
        <f t="shared" si="19"/>
        <v>0</v>
      </c>
      <c r="D109" s="19">
        <f>'[12]Mau 06'!D19</f>
        <v>0</v>
      </c>
      <c r="E109" s="19">
        <f>'[12]Mau 06'!E19</f>
        <v>0</v>
      </c>
      <c r="F109" s="19">
        <f>'[12]Mau 06'!F19</f>
        <v>0</v>
      </c>
      <c r="G109" s="19">
        <f>'[12]Mau 06'!G19</f>
        <v>0</v>
      </c>
      <c r="H109" s="18">
        <f t="shared" si="20"/>
        <v>0</v>
      </c>
      <c r="I109" s="18">
        <f t="shared" si="21"/>
        <v>0</v>
      </c>
      <c r="J109" s="19">
        <f>'[12]Mau 06'!J19</f>
        <v>0</v>
      </c>
      <c r="K109" s="19">
        <f>'[12]Mau 06'!K19</f>
        <v>0</v>
      </c>
      <c r="L109" s="19">
        <f>'[12]Mau 06'!L19</f>
        <v>0</v>
      </c>
      <c r="M109" s="19">
        <f>'[12]Mau 06'!M19</f>
        <v>0</v>
      </c>
      <c r="N109" s="19">
        <f>'[12]Mau 06'!N19</f>
        <v>0</v>
      </c>
      <c r="O109" s="19">
        <f>'[12]Mau 06'!O19</f>
        <v>0</v>
      </c>
      <c r="P109" s="19">
        <f>'[12]Mau 06'!P19</f>
        <v>0</v>
      </c>
      <c r="Q109" s="19">
        <f>'[12]Mau 06'!Q19</f>
        <v>0</v>
      </c>
      <c r="R109" s="18">
        <f t="shared" si="16"/>
        <v>0</v>
      </c>
      <c r="S109" s="20">
        <f t="shared" si="22"/>
      </c>
    </row>
    <row r="110" spans="1:19" ht="15" customHeight="1" hidden="1">
      <c r="A110" s="27" t="s">
        <v>43</v>
      </c>
      <c r="B110" s="17" t="str">
        <f>'[12]Mau 06'!B20</f>
        <v>Chấp hành viên …</v>
      </c>
      <c r="C110" s="18">
        <f t="shared" si="19"/>
        <v>0</v>
      </c>
      <c r="D110" s="19">
        <f>'[12]Mau 06'!D20</f>
        <v>0</v>
      </c>
      <c r="E110" s="19">
        <f>'[12]Mau 06'!E20</f>
        <v>0</v>
      </c>
      <c r="F110" s="19">
        <f>'[12]Mau 06'!F20</f>
        <v>0</v>
      </c>
      <c r="G110" s="19">
        <f>'[12]Mau 06'!G20</f>
        <v>0</v>
      </c>
      <c r="H110" s="18">
        <f t="shared" si="20"/>
        <v>0</v>
      </c>
      <c r="I110" s="18">
        <f t="shared" si="21"/>
        <v>0</v>
      </c>
      <c r="J110" s="19">
        <f>'[12]Mau 06'!J20</f>
        <v>0</v>
      </c>
      <c r="K110" s="19">
        <f>'[12]Mau 06'!K20</f>
        <v>0</v>
      </c>
      <c r="L110" s="19">
        <f>'[12]Mau 06'!L20</f>
        <v>0</v>
      </c>
      <c r="M110" s="19">
        <f>'[12]Mau 06'!M20</f>
        <v>0</v>
      </c>
      <c r="N110" s="19">
        <f>'[12]Mau 06'!N20</f>
        <v>0</v>
      </c>
      <c r="O110" s="19">
        <f>'[12]Mau 06'!O20</f>
        <v>0</v>
      </c>
      <c r="P110" s="19">
        <f>'[12]Mau 06'!P20</f>
        <v>0</v>
      </c>
      <c r="Q110" s="19">
        <f>'[12]Mau 06'!Q20</f>
        <v>0</v>
      </c>
      <c r="R110" s="18">
        <f t="shared" si="16"/>
        <v>0</v>
      </c>
      <c r="S110" s="20">
        <f t="shared" si="22"/>
      </c>
    </row>
    <row r="111" spans="1:19" ht="15" customHeight="1" hidden="1">
      <c r="A111" s="27" t="s">
        <v>44</v>
      </c>
      <c r="B111" s="17" t="str">
        <f>'[12]Mau 06'!B21</f>
        <v>Chấp hành viên …</v>
      </c>
      <c r="C111" s="18">
        <f t="shared" si="19"/>
        <v>0</v>
      </c>
      <c r="D111" s="19">
        <f>'[12]Mau 06'!D21</f>
        <v>0</v>
      </c>
      <c r="E111" s="19">
        <f>'[12]Mau 06'!E21</f>
        <v>0</v>
      </c>
      <c r="F111" s="19">
        <f>'[12]Mau 06'!F21</f>
        <v>0</v>
      </c>
      <c r="G111" s="19">
        <f>'[12]Mau 06'!G21</f>
        <v>0</v>
      </c>
      <c r="H111" s="18">
        <f t="shared" si="20"/>
        <v>0</v>
      </c>
      <c r="I111" s="18">
        <f t="shared" si="21"/>
        <v>0</v>
      </c>
      <c r="J111" s="19">
        <f>'[12]Mau 06'!J21</f>
        <v>0</v>
      </c>
      <c r="K111" s="19">
        <f>'[12]Mau 06'!K21</f>
        <v>0</v>
      </c>
      <c r="L111" s="19">
        <f>'[12]Mau 06'!L21</f>
        <v>0</v>
      </c>
      <c r="M111" s="19">
        <f>'[12]Mau 06'!M21</f>
        <v>0</v>
      </c>
      <c r="N111" s="19">
        <f>'[12]Mau 06'!N21</f>
        <v>0</v>
      </c>
      <c r="O111" s="19">
        <f>'[12]Mau 06'!O21</f>
        <v>0</v>
      </c>
      <c r="P111" s="19">
        <f>'[12]Mau 06'!P21</f>
        <v>0</v>
      </c>
      <c r="Q111" s="19">
        <f>'[12]Mau 06'!Q21</f>
        <v>0</v>
      </c>
      <c r="R111" s="18">
        <f t="shared" si="16"/>
        <v>0</v>
      </c>
      <c r="S111" s="20">
        <f t="shared" si="22"/>
      </c>
    </row>
    <row r="112" spans="1:19" ht="15" customHeight="1" hidden="1">
      <c r="A112" s="27" t="s">
        <v>45</v>
      </c>
      <c r="B112" s="17" t="str">
        <f>'[12]Mau 06'!B22</f>
        <v>Chấp hành viên …</v>
      </c>
      <c r="C112" s="18">
        <f t="shared" si="19"/>
        <v>0</v>
      </c>
      <c r="D112" s="19">
        <f>'[12]Mau 06'!D22</f>
        <v>0</v>
      </c>
      <c r="E112" s="19">
        <f>'[12]Mau 06'!E22</f>
        <v>0</v>
      </c>
      <c r="F112" s="19">
        <f>'[12]Mau 06'!F22</f>
        <v>0</v>
      </c>
      <c r="G112" s="19">
        <f>'[12]Mau 06'!G22</f>
        <v>0</v>
      </c>
      <c r="H112" s="18">
        <f t="shared" si="20"/>
        <v>0</v>
      </c>
      <c r="I112" s="18">
        <f t="shared" si="21"/>
        <v>0</v>
      </c>
      <c r="J112" s="19">
        <f>'[12]Mau 06'!J22</f>
        <v>0</v>
      </c>
      <c r="K112" s="19">
        <f>'[12]Mau 06'!K22</f>
        <v>0</v>
      </c>
      <c r="L112" s="19">
        <f>'[12]Mau 06'!L22</f>
        <v>0</v>
      </c>
      <c r="M112" s="19">
        <f>'[12]Mau 06'!M22</f>
        <v>0</v>
      </c>
      <c r="N112" s="19">
        <f>'[12]Mau 06'!N22</f>
        <v>0</v>
      </c>
      <c r="O112" s="19">
        <f>'[12]Mau 06'!O22</f>
        <v>0</v>
      </c>
      <c r="P112" s="19">
        <f>'[12]Mau 06'!P22</f>
        <v>0</v>
      </c>
      <c r="Q112" s="19">
        <f>'[12]Mau 06'!Q22</f>
        <v>0</v>
      </c>
      <c r="R112" s="18">
        <f t="shared" si="16"/>
        <v>0</v>
      </c>
      <c r="S112" s="20">
        <f t="shared" si="22"/>
      </c>
    </row>
    <row r="113" spans="1:19" ht="15">
      <c r="A113" s="24">
        <v>9</v>
      </c>
      <c r="B113" s="24" t="str">
        <f>'[13]Mau 06'!B12</f>
        <v>Chi cục THADS huyện Hướng Hóa</v>
      </c>
      <c r="C113" s="25">
        <f t="shared" si="19"/>
        <v>401</v>
      </c>
      <c r="D113" s="25">
        <f>SUM(D114:D123)</f>
        <v>88</v>
      </c>
      <c r="E113" s="25">
        <f>SUM(E114:E123)</f>
        <v>313</v>
      </c>
      <c r="F113" s="25">
        <f>SUM(F114:F123)</f>
        <v>4</v>
      </c>
      <c r="G113" s="25">
        <f>SUM(G114:G123)</f>
        <v>0</v>
      </c>
      <c r="H113" s="25">
        <f t="shared" si="20"/>
        <v>397</v>
      </c>
      <c r="I113" s="25">
        <f t="shared" si="21"/>
        <v>344</v>
      </c>
      <c r="J113" s="25">
        <f aca="true" t="shared" si="24" ref="J113:Q113">SUM(J114:J123)</f>
        <v>299</v>
      </c>
      <c r="K113" s="25">
        <f t="shared" si="24"/>
        <v>12</v>
      </c>
      <c r="L113" s="25">
        <f t="shared" si="24"/>
        <v>33</v>
      </c>
      <c r="M113" s="25">
        <f t="shared" si="24"/>
        <v>0</v>
      </c>
      <c r="N113" s="25">
        <f t="shared" si="24"/>
        <v>0</v>
      </c>
      <c r="O113" s="25">
        <f t="shared" si="24"/>
        <v>0</v>
      </c>
      <c r="P113" s="25">
        <f t="shared" si="24"/>
        <v>0</v>
      </c>
      <c r="Q113" s="25">
        <f t="shared" si="24"/>
        <v>53</v>
      </c>
      <c r="R113" s="25">
        <f t="shared" si="16"/>
        <v>86</v>
      </c>
      <c r="S113" s="26">
        <f t="shared" si="22"/>
        <v>0.9040697674418605</v>
      </c>
    </row>
    <row r="114" spans="1:19" ht="15">
      <c r="A114" s="28" t="s">
        <v>36</v>
      </c>
      <c r="B114" s="17" t="str">
        <f>'[13]Mau 06'!B13</f>
        <v>Phan Nhật Việt</v>
      </c>
      <c r="C114" s="18">
        <f t="shared" si="19"/>
        <v>27</v>
      </c>
      <c r="D114" s="19">
        <f>'[13]Mau 06'!D13</f>
        <v>0</v>
      </c>
      <c r="E114" s="19">
        <f>'[13]Mau 06'!E13</f>
        <v>27</v>
      </c>
      <c r="F114" s="19">
        <f>'[13]Mau 06'!F13</f>
        <v>0</v>
      </c>
      <c r="G114" s="19">
        <f>'[13]Mau 06'!G13</f>
        <v>0</v>
      </c>
      <c r="H114" s="18">
        <f t="shared" si="20"/>
        <v>27</v>
      </c>
      <c r="I114" s="18">
        <f t="shared" si="21"/>
        <v>27</v>
      </c>
      <c r="J114" s="19">
        <f>'[13]Mau 06'!J13</f>
        <v>27</v>
      </c>
      <c r="K114" s="19">
        <f>'[13]Mau 06'!K13</f>
        <v>0</v>
      </c>
      <c r="L114" s="19">
        <f>'[13]Mau 06'!L13</f>
        <v>0</v>
      </c>
      <c r="M114" s="19">
        <f>'[13]Mau 06'!M13</f>
        <v>0</v>
      </c>
      <c r="N114" s="19">
        <f>'[13]Mau 06'!N13</f>
        <v>0</v>
      </c>
      <c r="O114" s="19">
        <f>'[13]Mau 06'!O13</f>
        <v>0</v>
      </c>
      <c r="P114" s="19">
        <f>'[13]Mau 06'!P13</f>
        <v>0</v>
      </c>
      <c r="Q114" s="19">
        <f>'[13]Mau 06'!Q13</f>
        <v>0</v>
      </c>
      <c r="R114" s="18">
        <f t="shared" si="16"/>
        <v>0</v>
      </c>
      <c r="S114" s="20">
        <f t="shared" si="22"/>
        <v>1</v>
      </c>
    </row>
    <row r="115" spans="1:19" ht="15">
      <c r="A115" s="28" t="s">
        <v>37</v>
      </c>
      <c r="B115" s="17" t="str">
        <f>'[13]Mau 06'!B14</f>
        <v>Nguyễn Ngọc Cường</v>
      </c>
      <c r="C115" s="18">
        <f t="shared" si="19"/>
        <v>197</v>
      </c>
      <c r="D115" s="19">
        <f>'[13]Mau 06'!D14</f>
        <v>42</v>
      </c>
      <c r="E115" s="19">
        <f>'[13]Mau 06'!E14</f>
        <v>155</v>
      </c>
      <c r="F115" s="19">
        <f>'[13]Mau 06'!F14</f>
        <v>3</v>
      </c>
      <c r="G115" s="19">
        <f>'[13]Mau 06'!G14</f>
        <v>0</v>
      </c>
      <c r="H115" s="18">
        <f t="shared" si="20"/>
        <v>194</v>
      </c>
      <c r="I115" s="18">
        <f t="shared" si="21"/>
        <v>169</v>
      </c>
      <c r="J115" s="19">
        <f>'[13]Mau 06'!J14</f>
        <v>146</v>
      </c>
      <c r="K115" s="19">
        <f>'[13]Mau 06'!K14</f>
        <v>5</v>
      </c>
      <c r="L115" s="19">
        <f>'[13]Mau 06'!L14</f>
        <v>18</v>
      </c>
      <c r="M115" s="19">
        <f>'[13]Mau 06'!M14</f>
        <v>0</v>
      </c>
      <c r="N115" s="19">
        <f>'[13]Mau 06'!N14</f>
        <v>0</v>
      </c>
      <c r="O115" s="19">
        <f>'[13]Mau 06'!O14</f>
        <v>0</v>
      </c>
      <c r="P115" s="19">
        <f>'[13]Mau 06'!P14</f>
        <v>0</v>
      </c>
      <c r="Q115" s="19">
        <f>'[13]Mau 06'!Q14</f>
        <v>25</v>
      </c>
      <c r="R115" s="18">
        <f t="shared" si="16"/>
        <v>43</v>
      </c>
      <c r="S115" s="20">
        <f t="shared" si="22"/>
        <v>0.893491124260355</v>
      </c>
    </row>
    <row r="116" spans="1:19" ht="15">
      <c r="A116" s="28" t="s">
        <v>38</v>
      </c>
      <c r="B116" s="17" t="str">
        <f>'[13]Mau 06'!B15</f>
        <v>Vũ Hải Sơn</v>
      </c>
      <c r="C116" s="18">
        <f t="shared" si="19"/>
        <v>177</v>
      </c>
      <c r="D116" s="19">
        <f>'[13]Mau 06'!D15</f>
        <v>46</v>
      </c>
      <c r="E116" s="19">
        <f>'[13]Mau 06'!E15</f>
        <v>131</v>
      </c>
      <c r="F116" s="19">
        <f>'[13]Mau 06'!F15</f>
        <v>1</v>
      </c>
      <c r="G116" s="19">
        <f>'[13]Mau 06'!G15</f>
        <v>0</v>
      </c>
      <c r="H116" s="18">
        <f t="shared" si="20"/>
        <v>176</v>
      </c>
      <c r="I116" s="18">
        <f t="shared" si="21"/>
        <v>148</v>
      </c>
      <c r="J116" s="19">
        <f>'[13]Mau 06'!J15</f>
        <v>126</v>
      </c>
      <c r="K116" s="19">
        <f>'[13]Mau 06'!K15</f>
        <v>7</v>
      </c>
      <c r="L116" s="19">
        <f>'[13]Mau 06'!L15</f>
        <v>15</v>
      </c>
      <c r="M116" s="19">
        <f>'[13]Mau 06'!M15</f>
        <v>0</v>
      </c>
      <c r="N116" s="19">
        <f>'[13]Mau 06'!N15</f>
        <v>0</v>
      </c>
      <c r="O116" s="19">
        <f>'[13]Mau 06'!O15</f>
        <v>0</v>
      </c>
      <c r="P116" s="19">
        <f>'[13]Mau 06'!P15</f>
        <v>0</v>
      </c>
      <c r="Q116" s="19">
        <f>'[13]Mau 06'!Q15</f>
        <v>28</v>
      </c>
      <c r="R116" s="18">
        <f t="shared" si="16"/>
        <v>43</v>
      </c>
      <c r="S116" s="20">
        <f t="shared" si="22"/>
        <v>0.8986486486486487</v>
      </c>
    </row>
    <row r="117" spans="1:19" ht="15" customHeight="1" hidden="1">
      <c r="A117" s="28" t="s">
        <v>39</v>
      </c>
      <c r="B117" s="17" t="str">
        <f>'[13]Mau 06'!B16</f>
        <v>Chấp hành viên …</v>
      </c>
      <c r="C117" s="18">
        <f t="shared" si="19"/>
        <v>0</v>
      </c>
      <c r="D117" s="19">
        <f>'[13]Mau 06'!D16</f>
        <v>0</v>
      </c>
      <c r="E117" s="19">
        <f>'[13]Mau 06'!E16</f>
        <v>0</v>
      </c>
      <c r="F117" s="19">
        <f>'[13]Mau 06'!F16</f>
        <v>0</v>
      </c>
      <c r="G117" s="19">
        <f>'[13]Mau 06'!G16</f>
        <v>0</v>
      </c>
      <c r="H117" s="18">
        <f t="shared" si="20"/>
        <v>0</v>
      </c>
      <c r="I117" s="18">
        <f t="shared" si="21"/>
        <v>0</v>
      </c>
      <c r="J117" s="19">
        <f>'[13]Mau 06'!J16</f>
        <v>0</v>
      </c>
      <c r="K117" s="19">
        <f>'[13]Mau 06'!K16</f>
        <v>0</v>
      </c>
      <c r="L117" s="19">
        <f>'[13]Mau 06'!L16</f>
        <v>0</v>
      </c>
      <c r="M117" s="19">
        <f>'[13]Mau 06'!M16</f>
        <v>0</v>
      </c>
      <c r="N117" s="19">
        <f>'[13]Mau 06'!N16</f>
        <v>0</v>
      </c>
      <c r="O117" s="19">
        <f>'[13]Mau 06'!O16</f>
        <v>0</v>
      </c>
      <c r="P117" s="19">
        <f>'[13]Mau 06'!P16</f>
        <v>0</v>
      </c>
      <c r="Q117" s="19">
        <f>'[13]Mau 06'!Q16</f>
        <v>0</v>
      </c>
      <c r="R117" s="18">
        <f t="shared" si="16"/>
        <v>0</v>
      </c>
      <c r="S117" s="20">
        <f t="shared" si="22"/>
      </c>
    </row>
    <row r="118" spans="1:19" ht="15" customHeight="1" hidden="1">
      <c r="A118" s="28" t="s">
        <v>40</v>
      </c>
      <c r="B118" s="17" t="str">
        <f>'[13]Mau 06'!B17</f>
        <v>Chấp hành viên …</v>
      </c>
      <c r="C118" s="18">
        <f t="shared" si="19"/>
        <v>0</v>
      </c>
      <c r="D118" s="19">
        <f>'[13]Mau 06'!D17</f>
        <v>0</v>
      </c>
      <c r="E118" s="19">
        <f>'[13]Mau 06'!E17</f>
        <v>0</v>
      </c>
      <c r="F118" s="19">
        <f>'[13]Mau 06'!F17</f>
        <v>0</v>
      </c>
      <c r="G118" s="19">
        <f>'[13]Mau 06'!G17</f>
        <v>0</v>
      </c>
      <c r="H118" s="18">
        <f t="shared" si="20"/>
        <v>0</v>
      </c>
      <c r="I118" s="18">
        <f t="shared" si="21"/>
        <v>0</v>
      </c>
      <c r="J118" s="19">
        <f>'[13]Mau 06'!J17</f>
        <v>0</v>
      </c>
      <c r="K118" s="19">
        <f>'[13]Mau 06'!K17</f>
        <v>0</v>
      </c>
      <c r="L118" s="19">
        <f>'[13]Mau 06'!L17</f>
        <v>0</v>
      </c>
      <c r="M118" s="19">
        <f>'[13]Mau 06'!M17</f>
        <v>0</v>
      </c>
      <c r="N118" s="19">
        <f>'[13]Mau 06'!N17</f>
        <v>0</v>
      </c>
      <c r="O118" s="19">
        <f>'[13]Mau 06'!O17</f>
        <v>0</v>
      </c>
      <c r="P118" s="19">
        <f>'[13]Mau 06'!P17</f>
        <v>0</v>
      </c>
      <c r="Q118" s="19">
        <f>'[13]Mau 06'!Q17</f>
        <v>0</v>
      </c>
      <c r="R118" s="18">
        <f t="shared" si="16"/>
        <v>0</v>
      </c>
      <c r="S118" s="20">
        <f t="shared" si="22"/>
      </c>
    </row>
    <row r="119" spans="1:19" ht="15" customHeight="1" hidden="1">
      <c r="A119" s="28" t="s">
        <v>41</v>
      </c>
      <c r="B119" s="17" t="str">
        <f>'[13]Mau 06'!B18</f>
        <v>Chấp hành viên …</v>
      </c>
      <c r="C119" s="18">
        <f t="shared" si="19"/>
        <v>0</v>
      </c>
      <c r="D119" s="19">
        <f>'[13]Mau 06'!D18</f>
        <v>0</v>
      </c>
      <c r="E119" s="19">
        <f>'[13]Mau 06'!E18</f>
        <v>0</v>
      </c>
      <c r="F119" s="19">
        <f>'[13]Mau 06'!F18</f>
        <v>0</v>
      </c>
      <c r="G119" s="19">
        <f>'[13]Mau 06'!G18</f>
        <v>0</v>
      </c>
      <c r="H119" s="18">
        <f t="shared" si="20"/>
        <v>0</v>
      </c>
      <c r="I119" s="18">
        <f t="shared" si="21"/>
        <v>0</v>
      </c>
      <c r="J119" s="19">
        <f>'[13]Mau 06'!J18</f>
        <v>0</v>
      </c>
      <c r="K119" s="19">
        <f>'[13]Mau 06'!K18</f>
        <v>0</v>
      </c>
      <c r="L119" s="19">
        <f>'[13]Mau 06'!L18</f>
        <v>0</v>
      </c>
      <c r="M119" s="19">
        <f>'[13]Mau 06'!M18</f>
        <v>0</v>
      </c>
      <c r="N119" s="19">
        <f>'[13]Mau 06'!N18</f>
        <v>0</v>
      </c>
      <c r="O119" s="19">
        <f>'[13]Mau 06'!O18</f>
        <v>0</v>
      </c>
      <c r="P119" s="19">
        <f>'[13]Mau 06'!P18</f>
        <v>0</v>
      </c>
      <c r="Q119" s="19">
        <f>'[13]Mau 06'!Q18</f>
        <v>0</v>
      </c>
      <c r="R119" s="18">
        <f t="shared" si="16"/>
        <v>0</v>
      </c>
      <c r="S119" s="20">
        <f t="shared" si="22"/>
      </c>
    </row>
    <row r="120" spans="1:19" ht="15" customHeight="1" hidden="1">
      <c r="A120" s="28" t="s">
        <v>42</v>
      </c>
      <c r="B120" s="17" t="str">
        <f>'[13]Mau 06'!B19</f>
        <v>Chấp hành viên …</v>
      </c>
      <c r="C120" s="18">
        <f t="shared" si="19"/>
        <v>0</v>
      </c>
      <c r="D120" s="19">
        <f>'[13]Mau 06'!D19</f>
        <v>0</v>
      </c>
      <c r="E120" s="19">
        <f>'[13]Mau 06'!E19</f>
        <v>0</v>
      </c>
      <c r="F120" s="19">
        <f>'[13]Mau 06'!F19</f>
        <v>0</v>
      </c>
      <c r="G120" s="19">
        <f>'[13]Mau 06'!G19</f>
        <v>0</v>
      </c>
      <c r="H120" s="18">
        <f t="shared" si="20"/>
        <v>0</v>
      </c>
      <c r="I120" s="18">
        <f t="shared" si="21"/>
        <v>0</v>
      </c>
      <c r="J120" s="19">
        <f>'[13]Mau 06'!J19</f>
        <v>0</v>
      </c>
      <c r="K120" s="19">
        <f>'[13]Mau 06'!K19</f>
        <v>0</v>
      </c>
      <c r="L120" s="19">
        <f>'[13]Mau 06'!L19</f>
        <v>0</v>
      </c>
      <c r="M120" s="19">
        <f>'[13]Mau 06'!M19</f>
        <v>0</v>
      </c>
      <c r="N120" s="19">
        <f>'[13]Mau 06'!N19</f>
        <v>0</v>
      </c>
      <c r="O120" s="19">
        <f>'[13]Mau 06'!O19</f>
        <v>0</v>
      </c>
      <c r="P120" s="19">
        <f>'[13]Mau 06'!P19</f>
        <v>0</v>
      </c>
      <c r="Q120" s="19">
        <f>'[13]Mau 06'!Q19</f>
        <v>0</v>
      </c>
      <c r="R120" s="18">
        <f t="shared" si="16"/>
        <v>0</v>
      </c>
      <c r="S120" s="20">
        <f t="shared" si="22"/>
      </c>
    </row>
    <row r="121" spans="1:19" ht="15" customHeight="1" hidden="1">
      <c r="A121" s="28" t="s">
        <v>43</v>
      </c>
      <c r="B121" s="17" t="str">
        <f>'[13]Mau 06'!B20</f>
        <v>Chấp hành viên …</v>
      </c>
      <c r="C121" s="18">
        <f t="shared" si="19"/>
        <v>0</v>
      </c>
      <c r="D121" s="19">
        <f>'[13]Mau 06'!D20</f>
        <v>0</v>
      </c>
      <c r="E121" s="19">
        <f>'[13]Mau 06'!E20</f>
        <v>0</v>
      </c>
      <c r="F121" s="19">
        <f>'[13]Mau 06'!F20</f>
        <v>0</v>
      </c>
      <c r="G121" s="19">
        <f>'[13]Mau 06'!G20</f>
        <v>0</v>
      </c>
      <c r="H121" s="18">
        <f t="shared" si="20"/>
        <v>0</v>
      </c>
      <c r="I121" s="18">
        <f t="shared" si="21"/>
        <v>0</v>
      </c>
      <c r="J121" s="19">
        <f>'[13]Mau 06'!J20</f>
        <v>0</v>
      </c>
      <c r="K121" s="19">
        <f>'[13]Mau 06'!K20</f>
        <v>0</v>
      </c>
      <c r="L121" s="19">
        <f>'[13]Mau 06'!L20</f>
        <v>0</v>
      </c>
      <c r="M121" s="19">
        <f>'[13]Mau 06'!M20</f>
        <v>0</v>
      </c>
      <c r="N121" s="19">
        <f>'[13]Mau 06'!N20</f>
        <v>0</v>
      </c>
      <c r="O121" s="19">
        <f>'[13]Mau 06'!O20</f>
        <v>0</v>
      </c>
      <c r="P121" s="19">
        <f>'[13]Mau 06'!P20</f>
        <v>0</v>
      </c>
      <c r="Q121" s="19">
        <f>'[13]Mau 06'!Q20</f>
        <v>0</v>
      </c>
      <c r="R121" s="18">
        <f t="shared" si="16"/>
        <v>0</v>
      </c>
      <c r="S121" s="20">
        <f t="shared" si="22"/>
      </c>
    </row>
    <row r="122" spans="1:19" ht="15" customHeight="1" hidden="1">
      <c r="A122" s="28" t="s">
        <v>44</v>
      </c>
      <c r="B122" s="17" t="str">
        <f>'[13]Mau 06'!B21</f>
        <v>Chấp hành viên …</v>
      </c>
      <c r="C122" s="18">
        <f t="shared" si="19"/>
        <v>0</v>
      </c>
      <c r="D122" s="19">
        <f>'[13]Mau 06'!D21</f>
        <v>0</v>
      </c>
      <c r="E122" s="19">
        <f>'[13]Mau 06'!E21</f>
        <v>0</v>
      </c>
      <c r="F122" s="19">
        <f>'[13]Mau 06'!F21</f>
        <v>0</v>
      </c>
      <c r="G122" s="19">
        <f>'[13]Mau 06'!G21</f>
        <v>0</v>
      </c>
      <c r="H122" s="18">
        <f t="shared" si="20"/>
        <v>0</v>
      </c>
      <c r="I122" s="18">
        <f t="shared" si="21"/>
        <v>0</v>
      </c>
      <c r="J122" s="19">
        <f>'[13]Mau 06'!J21</f>
        <v>0</v>
      </c>
      <c r="K122" s="19">
        <f>'[13]Mau 06'!K21</f>
        <v>0</v>
      </c>
      <c r="L122" s="19">
        <f>'[13]Mau 06'!L21</f>
        <v>0</v>
      </c>
      <c r="M122" s="19">
        <f>'[13]Mau 06'!M21</f>
        <v>0</v>
      </c>
      <c r="N122" s="19">
        <f>'[13]Mau 06'!N21</f>
        <v>0</v>
      </c>
      <c r="O122" s="19">
        <f>'[13]Mau 06'!O21</f>
        <v>0</v>
      </c>
      <c r="P122" s="19">
        <f>'[13]Mau 06'!P21</f>
        <v>0</v>
      </c>
      <c r="Q122" s="19">
        <f>'[13]Mau 06'!Q21</f>
        <v>0</v>
      </c>
      <c r="R122" s="18">
        <f t="shared" si="16"/>
        <v>0</v>
      </c>
      <c r="S122" s="20">
        <f t="shared" si="22"/>
      </c>
    </row>
    <row r="123" spans="1:19" ht="15" customHeight="1" hidden="1">
      <c r="A123" s="28" t="s">
        <v>45</v>
      </c>
      <c r="B123" s="17" t="str">
        <f>'[13]Mau 06'!B22</f>
        <v>Chấp hành viên …</v>
      </c>
      <c r="C123" s="18">
        <f t="shared" si="19"/>
        <v>0</v>
      </c>
      <c r="D123" s="19">
        <f>'[13]Mau 06'!D22</f>
        <v>0</v>
      </c>
      <c r="E123" s="19">
        <f>'[13]Mau 06'!E22</f>
        <v>0</v>
      </c>
      <c r="F123" s="19">
        <f>'[13]Mau 06'!F22</f>
        <v>0</v>
      </c>
      <c r="G123" s="19">
        <f>'[13]Mau 06'!G22</f>
        <v>0</v>
      </c>
      <c r="H123" s="18">
        <f t="shared" si="20"/>
        <v>0</v>
      </c>
      <c r="I123" s="18">
        <f t="shared" si="21"/>
        <v>0</v>
      </c>
      <c r="J123" s="19">
        <f>'[13]Mau 06'!J22</f>
        <v>0</v>
      </c>
      <c r="K123" s="19">
        <f>'[13]Mau 06'!K22</f>
        <v>0</v>
      </c>
      <c r="L123" s="19">
        <f>'[13]Mau 06'!L22</f>
        <v>0</v>
      </c>
      <c r="M123" s="19">
        <f>'[13]Mau 06'!M22</f>
        <v>0</v>
      </c>
      <c r="N123" s="19">
        <f>'[13]Mau 06'!N22</f>
        <v>0</v>
      </c>
      <c r="O123" s="19">
        <f>'[13]Mau 06'!O22</f>
        <v>0</v>
      </c>
      <c r="P123" s="19">
        <f>'[13]Mau 06'!P22</f>
        <v>0</v>
      </c>
      <c r="Q123" s="19">
        <f>'[13]Mau 06'!Q22</f>
        <v>0</v>
      </c>
      <c r="R123" s="18">
        <f t="shared" si="16"/>
        <v>0</v>
      </c>
      <c r="S123" s="20">
        <f t="shared" si="22"/>
      </c>
    </row>
    <row r="124" spans="1:19" ht="18.75">
      <c r="A124" s="61"/>
      <c r="B124" s="61"/>
      <c r="C124" s="61"/>
      <c r="D124" s="61"/>
      <c r="E124" s="61"/>
      <c r="F124" s="29"/>
      <c r="G124" s="29"/>
      <c r="H124" s="29"/>
      <c r="I124" s="29"/>
      <c r="J124" s="29"/>
      <c r="K124" s="29"/>
      <c r="L124" s="29"/>
      <c r="M124" s="29"/>
      <c r="N124" s="62" t="str">
        <f>'[2]Thong tin'!B8</f>
        <v>Quảng Trị, ngày 02 tháng 10 năm 2017</v>
      </c>
      <c r="O124" s="62"/>
      <c r="P124" s="62"/>
      <c r="Q124" s="62"/>
      <c r="R124" s="62"/>
      <c r="S124" s="62"/>
    </row>
    <row r="125" spans="1:19" ht="18.75">
      <c r="A125" s="30"/>
      <c r="B125" s="63" t="s">
        <v>46</v>
      </c>
      <c r="C125" s="63"/>
      <c r="D125" s="63"/>
      <c r="E125" s="63"/>
      <c r="F125" s="31"/>
      <c r="G125" s="31"/>
      <c r="H125" s="31"/>
      <c r="I125" s="31"/>
      <c r="J125" s="31"/>
      <c r="K125" s="31"/>
      <c r="L125" s="31"/>
      <c r="M125" s="31"/>
      <c r="N125" s="64" t="str">
        <f>'[2]Thong tin'!B7</f>
        <v>CỤC TRƯỞNG</v>
      </c>
      <c r="O125" s="64"/>
      <c r="P125" s="64"/>
      <c r="Q125" s="64"/>
      <c r="R125" s="64"/>
      <c r="S125" s="64"/>
    </row>
    <row r="126" spans="1:19" ht="18.75">
      <c r="A126" s="32"/>
      <c r="B126" s="65"/>
      <c r="C126" s="65"/>
      <c r="D126" s="65"/>
      <c r="E126" s="33"/>
      <c r="F126" s="33"/>
      <c r="G126" s="33"/>
      <c r="H126" s="33"/>
      <c r="I126" s="33"/>
      <c r="J126" s="33"/>
      <c r="K126" s="33"/>
      <c r="L126" s="33"/>
      <c r="M126" s="33"/>
      <c r="N126" s="59"/>
      <c r="O126" s="59"/>
      <c r="P126" s="59"/>
      <c r="Q126" s="59"/>
      <c r="R126" s="59"/>
      <c r="S126" s="59"/>
    </row>
    <row r="127" spans="1:19" ht="18.75">
      <c r="A127" s="32"/>
      <c r="B127" s="32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2"/>
      <c r="S127" s="32"/>
    </row>
    <row r="128" spans="1:19" ht="18.75">
      <c r="A128" s="32"/>
      <c r="B128" s="59"/>
      <c r="C128" s="59"/>
      <c r="D128" s="59"/>
      <c r="E128" s="59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59"/>
      <c r="Q128" s="59"/>
      <c r="R128" s="59"/>
      <c r="S128" s="32"/>
    </row>
    <row r="129" spans="1:19" ht="18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2"/>
      <c r="R129" s="32"/>
      <c r="S129" s="32"/>
    </row>
    <row r="130" spans="1:19" ht="18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</row>
    <row r="131" spans="1:19" ht="18.75">
      <c r="A131" s="32"/>
      <c r="B131" s="60" t="str">
        <f>'[2]Thong tin'!B5</f>
        <v>Nguyễn Minh Tuệ</v>
      </c>
      <c r="C131" s="60"/>
      <c r="D131" s="60"/>
      <c r="E131" s="60"/>
      <c r="F131" s="32"/>
      <c r="G131" s="32"/>
      <c r="H131" s="32"/>
      <c r="I131" s="32"/>
      <c r="J131" s="32"/>
      <c r="K131" s="32"/>
      <c r="L131" s="32"/>
      <c r="M131" s="32"/>
      <c r="N131" s="60" t="str">
        <f>'[2]Thong tin'!B6</f>
        <v>Nguyễn Tài Ba</v>
      </c>
      <c r="O131" s="60"/>
      <c r="P131" s="60"/>
      <c r="Q131" s="60"/>
      <c r="R131" s="60"/>
      <c r="S131" s="60"/>
    </row>
    <row r="132" spans="1:19" ht="18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</sheetData>
  <sheetProtection/>
  <mergeCells count="42">
    <mergeCell ref="E1:O1"/>
    <mergeCell ref="A2:D2"/>
    <mergeCell ref="E2:O2"/>
    <mergeCell ref="P2:S2"/>
    <mergeCell ref="A3:D3"/>
    <mergeCell ref="E3:O3"/>
    <mergeCell ref="P4:S4"/>
    <mergeCell ref="A6:B10"/>
    <mergeCell ref="C6:E6"/>
    <mergeCell ref="F6:F10"/>
    <mergeCell ref="G6:G10"/>
    <mergeCell ref="H6:Q6"/>
    <mergeCell ref="R6:R10"/>
    <mergeCell ref="S6:S10"/>
    <mergeCell ref="C7:C10"/>
    <mergeCell ref="D7:E8"/>
    <mergeCell ref="A12:B12"/>
    <mergeCell ref="H7:H10"/>
    <mergeCell ref="I7:P7"/>
    <mergeCell ref="Q7:Q10"/>
    <mergeCell ref="I8:I10"/>
    <mergeCell ref="J8:P8"/>
    <mergeCell ref="D9:D10"/>
    <mergeCell ref="E9:E10"/>
    <mergeCell ref="J9:J10"/>
    <mergeCell ref="K9:K10"/>
    <mergeCell ref="L9:L10"/>
    <mergeCell ref="M9:M10"/>
    <mergeCell ref="N9:N10"/>
    <mergeCell ref="O9:O10"/>
    <mergeCell ref="P9:P10"/>
    <mergeCell ref="A11:B11"/>
    <mergeCell ref="B128:E128"/>
    <mergeCell ref="P128:R128"/>
    <mergeCell ref="B131:E131"/>
    <mergeCell ref="N131:S131"/>
    <mergeCell ref="A124:E124"/>
    <mergeCell ref="N124:S124"/>
    <mergeCell ref="B125:E125"/>
    <mergeCell ref="N125:S125"/>
    <mergeCell ref="B126:D126"/>
    <mergeCell ref="N126:S126"/>
  </mergeCells>
  <printOptions/>
  <pageMargins left="0.3937007874015748" right="0" top="0" bottom="0" header="0.4330708661417323" footer="0.2755905511811024"/>
  <pageSetup horizontalDpi="600" verticalDpi="600" orientation="landscape" paperSize="9" scale="88" r:id="rId2"/>
  <headerFooter differentFirst="1"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AJ133"/>
  <sheetViews>
    <sheetView showZeros="0" view="pageBreakPreview" zoomScaleNormal="85" zoomScaleSheetLayoutView="100" zoomScalePageLayoutView="0" workbookViewId="0" topLeftCell="A16">
      <selection activeCell="L128" sqref="L128"/>
    </sheetView>
  </sheetViews>
  <sheetFormatPr defaultColWidth="9.00390625" defaultRowHeight="15.75"/>
  <cols>
    <col min="1" max="1" width="3.50390625" style="37" customWidth="1"/>
    <col min="2" max="2" width="23.875" style="37" customWidth="1"/>
    <col min="3" max="3" width="10.125" style="37" customWidth="1"/>
    <col min="4" max="4" width="9.375" style="37" customWidth="1"/>
    <col min="5" max="5" width="8.875" style="37" customWidth="1"/>
    <col min="6" max="6" width="7.875" style="37" customWidth="1"/>
    <col min="7" max="7" width="7.75390625" style="37" customWidth="1"/>
    <col min="8" max="8" width="9.375" style="37" customWidth="1"/>
    <col min="9" max="9" width="10.25390625" style="37" customWidth="1"/>
    <col min="10" max="10" width="8.125" style="37" customWidth="1"/>
    <col min="11" max="11" width="7.875" style="37" customWidth="1"/>
    <col min="12" max="12" width="5.875" style="37" customWidth="1"/>
    <col min="13" max="13" width="10.00390625" style="37" customWidth="1"/>
    <col min="14" max="14" width="7.50390625" style="37" customWidth="1"/>
    <col min="15" max="15" width="7.00390625" style="37" customWidth="1"/>
    <col min="16" max="16" width="6.375" style="37" customWidth="1"/>
    <col min="17" max="17" width="8.625" style="37" customWidth="1"/>
    <col min="18" max="18" width="8.375" style="37" customWidth="1"/>
    <col min="19" max="19" width="9.50390625" style="37" customWidth="1"/>
    <col min="20" max="20" width="6.75390625" style="37" customWidth="1"/>
    <col min="21" max="16384" width="9.00390625" style="37" customWidth="1"/>
  </cols>
  <sheetData>
    <row r="1" spans="1:20" ht="20.25" customHeight="1">
      <c r="A1" s="36" t="s">
        <v>47</v>
      </c>
      <c r="B1" s="36"/>
      <c r="C1" s="36"/>
      <c r="E1" s="101" t="s">
        <v>48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38" t="s">
        <v>49</v>
      </c>
      <c r="R1" s="39"/>
      <c r="S1" s="39"/>
      <c r="T1" s="39"/>
    </row>
    <row r="2" spans="1:20" ht="17.25" customHeight="1">
      <c r="A2" s="116" t="s">
        <v>3</v>
      </c>
      <c r="B2" s="116"/>
      <c r="C2" s="116"/>
      <c r="D2" s="116"/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17" t="str">
        <f>'[2]Thong tin'!B4</f>
        <v>CTHADS tỉnh Quảng Trị</v>
      </c>
      <c r="R2" s="117"/>
      <c r="S2" s="117"/>
      <c r="T2" s="117"/>
    </row>
    <row r="3" spans="1:20" ht="18" customHeight="1">
      <c r="A3" s="116" t="s">
        <v>5</v>
      </c>
      <c r="B3" s="116"/>
      <c r="C3" s="116"/>
      <c r="D3" s="116"/>
      <c r="E3" s="105" t="str">
        <f>'[2]Thong tin'!B3</f>
        <v>12 tháng / năm 2017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38" t="s">
        <v>50</v>
      </c>
      <c r="R3" s="40"/>
      <c r="S3" s="39"/>
      <c r="T3" s="39"/>
    </row>
    <row r="4" spans="1:20" ht="14.25" customHeight="1">
      <c r="A4" s="41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42"/>
      <c r="P4" s="42"/>
      <c r="Q4" s="111" t="s">
        <v>8</v>
      </c>
      <c r="R4" s="111"/>
      <c r="S4" s="111"/>
      <c r="T4" s="111"/>
    </row>
    <row r="5" spans="2:20" ht="21.75" customHeight="1" thickBot="1">
      <c r="B5" s="43"/>
      <c r="C5" s="43"/>
      <c r="Q5" s="112" t="s">
        <v>51</v>
      </c>
      <c r="R5" s="112"/>
      <c r="S5" s="112"/>
      <c r="T5" s="112"/>
    </row>
    <row r="6" spans="1:36" ht="18.75" customHeight="1" thickTop="1">
      <c r="A6" s="86" t="s">
        <v>10</v>
      </c>
      <c r="B6" s="87"/>
      <c r="C6" s="92" t="s">
        <v>11</v>
      </c>
      <c r="D6" s="93"/>
      <c r="E6" s="94"/>
      <c r="F6" s="95" t="s">
        <v>12</v>
      </c>
      <c r="G6" s="66" t="s">
        <v>13</v>
      </c>
      <c r="H6" s="98" t="s">
        <v>14</v>
      </c>
      <c r="I6" s="99"/>
      <c r="J6" s="99"/>
      <c r="K6" s="99"/>
      <c r="L6" s="99"/>
      <c r="M6" s="99"/>
      <c r="N6" s="99"/>
      <c r="O6" s="99"/>
      <c r="P6" s="99"/>
      <c r="Q6" s="99"/>
      <c r="R6" s="100"/>
      <c r="S6" s="82" t="s">
        <v>15</v>
      </c>
      <c r="T6" s="113" t="s">
        <v>52</v>
      </c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s="45" customFormat="1" ht="15.75" customHeight="1">
      <c r="A7" s="88"/>
      <c r="B7" s="89"/>
      <c r="C7" s="82" t="s">
        <v>17</v>
      </c>
      <c r="D7" s="73" t="s">
        <v>18</v>
      </c>
      <c r="E7" s="76"/>
      <c r="F7" s="96"/>
      <c r="G7" s="72"/>
      <c r="H7" s="66" t="s">
        <v>19</v>
      </c>
      <c r="I7" s="73" t="s">
        <v>20</v>
      </c>
      <c r="J7" s="74"/>
      <c r="K7" s="74"/>
      <c r="L7" s="74"/>
      <c r="M7" s="74"/>
      <c r="N7" s="74"/>
      <c r="O7" s="74"/>
      <c r="P7" s="74"/>
      <c r="Q7" s="75"/>
      <c r="R7" s="76" t="s">
        <v>21</v>
      </c>
      <c r="S7" s="72"/>
      <c r="T7" s="114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36" ht="15.75">
      <c r="A8" s="88"/>
      <c r="B8" s="89"/>
      <c r="C8" s="72"/>
      <c r="D8" s="97"/>
      <c r="E8" s="78"/>
      <c r="F8" s="96"/>
      <c r="G8" s="72"/>
      <c r="H8" s="72"/>
      <c r="I8" s="66" t="s">
        <v>19</v>
      </c>
      <c r="J8" s="79" t="s">
        <v>18</v>
      </c>
      <c r="K8" s="80"/>
      <c r="L8" s="80"/>
      <c r="M8" s="80"/>
      <c r="N8" s="80"/>
      <c r="O8" s="80"/>
      <c r="P8" s="80"/>
      <c r="Q8" s="81"/>
      <c r="R8" s="77"/>
      <c r="S8" s="72"/>
      <c r="T8" s="11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ht="15.75" customHeight="1">
      <c r="A9" s="88"/>
      <c r="B9" s="89"/>
      <c r="C9" s="72"/>
      <c r="D9" s="82" t="s">
        <v>22</v>
      </c>
      <c r="E9" s="82" t="s">
        <v>23</v>
      </c>
      <c r="F9" s="96"/>
      <c r="G9" s="72"/>
      <c r="H9" s="72"/>
      <c r="I9" s="72"/>
      <c r="J9" s="81" t="s">
        <v>24</v>
      </c>
      <c r="K9" s="83" t="s">
        <v>25</v>
      </c>
      <c r="L9" s="82" t="s">
        <v>53</v>
      </c>
      <c r="M9" s="84" t="s">
        <v>26</v>
      </c>
      <c r="N9" s="66" t="s">
        <v>27</v>
      </c>
      <c r="O9" s="66" t="s">
        <v>28</v>
      </c>
      <c r="P9" s="66" t="s">
        <v>29</v>
      </c>
      <c r="Q9" s="66" t="s">
        <v>30</v>
      </c>
      <c r="R9" s="77"/>
      <c r="S9" s="72"/>
      <c r="T9" s="11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  <row r="10" spans="1:20" ht="28.5" customHeight="1">
      <c r="A10" s="90"/>
      <c r="B10" s="91"/>
      <c r="C10" s="67"/>
      <c r="D10" s="67"/>
      <c r="E10" s="67"/>
      <c r="F10" s="97"/>
      <c r="G10" s="67"/>
      <c r="H10" s="67"/>
      <c r="I10" s="67"/>
      <c r="J10" s="81"/>
      <c r="K10" s="83"/>
      <c r="L10" s="110"/>
      <c r="M10" s="84"/>
      <c r="N10" s="67"/>
      <c r="O10" s="67" t="s">
        <v>28</v>
      </c>
      <c r="P10" s="67" t="s">
        <v>29</v>
      </c>
      <c r="Q10" s="67" t="s">
        <v>30</v>
      </c>
      <c r="R10" s="78"/>
      <c r="S10" s="67"/>
      <c r="T10" s="115"/>
    </row>
    <row r="11" spans="1:20" ht="15.75">
      <c r="A11" s="68" t="s">
        <v>31</v>
      </c>
      <c r="B11" s="69"/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6</v>
      </c>
      <c r="I11" s="9">
        <v>7</v>
      </c>
      <c r="J11" s="9">
        <v>8</v>
      </c>
      <c r="K11" s="9">
        <v>9</v>
      </c>
      <c r="L11" s="9">
        <v>10</v>
      </c>
      <c r="M11" s="9">
        <v>11</v>
      </c>
      <c r="N11" s="9">
        <v>12</v>
      </c>
      <c r="O11" s="9">
        <v>13</v>
      </c>
      <c r="P11" s="9">
        <v>14</v>
      </c>
      <c r="Q11" s="9">
        <v>15</v>
      </c>
      <c r="R11" s="9">
        <v>16</v>
      </c>
      <c r="S11" s="9">
        <v>17</v>
      </c>
      <c r="T11" s="9">
        <v>18</v>
      </c>
    </row>
    <row r="12" spans="1:20" ht="15.75" customHeight="1">
      <c r="A12" s="70" t="s">
        <v>32</v>
      </c>
      <c r="B12" s="71"/>
      <c r="C12" s="10">
        <f>IF(SUM(D12:E12)=SUM(F12:H12),SUM(D12:E12),"Kiểm tra lại")</f>
        <v>252169170</v>
      </c>
      <c r="D12" s="10">
        <f>IF(SUM(D13,D24)=SUM('[3]Mau 03'!C12,'[3]Mau 04'!C12),SUM(D13,D24),"Kiểm tra với biểu 3 và 4")</f>
        <v>171122897</v>
      </c>
      <c r="E12" s="10">
        <f>IF(SUM(E13,E24)=SUM('[3]Mau 03'!C13,'[3]Mau 04'!C13),SUM(E13,E24),"Kiểm tra với biểu 3 và 4")</f>
        <v>81046273</v>
      </c>
      <c r="F12" s="10">
        <f>IF(SUM(F13,F24)=SUM('[3]Mau 03'!C14,'[3]Mau 04'!C14),SUM(F13,F24),"Kiểm tra với biểu 3 và 4")</f>
        <v>7580035</v>
      </c>
      <c r="G12" s="10">
        <f>IF(SUM(G13,G24)=SUM('[3]Mau 03'!C15,'[3]Mau 04'!C15),SUM(G13,G24),"Kiểm tra với biểu 3 và 4")</f>
        <v>0</v>
      </c>
      <c r="H12" s="10">
        <f>SUM(I12,R12)</f>
        <v>244589135</v>
      </c>
      <c r="I12" s="10">
        <f>SUM(J12:Q12)</f>
        <v>72941442</v>
      </c>
      <c r="J12" s="10">
        <f>IF(SUM(J13,J24)=SUM('[3]Mau 03'!C18,'[3]Mau 04'!C18),SUM(J13,J24),"Kiểm tra với biểu 3 và 4")</f>
        <v>32947230</v>
      </c>
      <c r="K12" s="10">
        <f>IF(SUM(K13,K24)=SUM('[3]Mau 03'!C19,'[3]Mau 04'!C19),SUM(K13,K24),"Kiểm tra với biểu 3 và 4")</f>
        <v>5384655</v>
      </c>
      <c r="L12" s="10">
        <f>IF(SUM(L13,L24)='[3]Mau 03'!C20,SUM(L13,L24),"Kiểm tra với biểu 3")</f>
        <v>0</v>
      </c>
      <c r="M12" s="10">
        <f>IF(SUM(M13,M24)=SUM('[3]Mau 03'!C21,'[3]Mau 04'!C20),SUM(M13,M24),"Kiểm tra với biểu 3 và 4")</f>
        <v>26953987</v>
      </c>
      <c r="N12" s="10">
        <f>IF(SUM(N13,N24)=SUM('[3]Mau 03'!C22,'[3]Mau 04'!C21),SUM(N13,N24),"Kiểm tra với biểu 3 và 4")</f>
        <v>6170816</v>
      </c>
      <c r="O12" s="10">
        <f>IF(SUM(O13,O24)=SUM('[3]Mau 03'!C23,'[3]Mau 04'!C22),SUM(O13,O24),"Kiểm tra với biểu 3 và 4")</f>
        <v>1481554</v>
      </c>
      <c r="P12" s="10">
        <f>IF(SUM(P13,P24)=SUM('[3]Mau 03'!C24,'[3]Mau 04'!C23),SUM(P13,P24),"Kiểm tra với biểu 3 và 4")</f>
        <v>0</v>
      </c>
      <c r="Q12" s="10">
        <f>IF(SUM(Q13,Q24)=SUM('[3]Mau 03'!C25,'[3]Mau 04'!C24),SUM(Q13,Q24),"Kiểm tra với biểu 3 và 4")</f>
        <v>3200</v>
      </c>
      <c r="R12" s="10">
        <f>IF(SUM(R13,R24)=SUM('[3]Mau 03'!C26,'[3]Mau 04'!C25),SUM(R13,R24),"Kiểm tra với biểu 3 và 4")</f>
        <v>171647693</v>
      </c>
      <c r="S12" s="10">
        <f>H12-SUM(J12:L12)</f>
        <v>206257250</v>
      </c>
      <c r="T12" s="46">
        <f>IF(I12&gt;0,SUM(J12:L12)/I12,"")</f>
        <v>0.525515865178536</v>
      </c>
    </row>
    <row r="13" spans="1:20" ht="15.75">
      <c r="A13" s="12" t="s">
        <v>33</v>
      </c>
      <c r="B13" s="13" t="str">
        <f>'[4]Mau 07'!B12</f>
        <v>Cục THADS tỉnh Quảng Trị</v>
      </c>
      <c r="C13" s="14">
        <f>IF(SUM(D13:E13)=SUM(F13:H13),SUM(D13:E13),"Kiểm tra lại")</f>
        <v>30574028</v>
      </c>
      <c r="D13" s="14">
        <f>SUM(D14:D23)</f>
        <v>16392145</v>
      </c>
      <c r="E13" s="14">
        <f>SUM(E14:E23)</f>
        <v>14181883</v>
      </c>
      <c r="F13" s="14">
        <f>SUM(F14:F23)</f>
        <v>2146963</v>
      </c>
      <c r="G13" s="14">
        <f>SUM(G14:G23)</f>
        <v>0</v>
      </c>
      <c r="H13" s="14">
        <f>SUM(I13,R13)</f>
        <v>28427065</v>
      </c>
      <c r="I13" s="14">
        <f>SUM(J13:Q13)</f>
        <v>8951245</v>
      </c>
      <c r="J13" s="14">
        <f aca="true" t="shared" si="0" ref="J13:R13">SUM(J14:J23)</f>
        <v>6376905</v>
      </c>
      <c r="K13" s="14">
        <f t="shared" si="0"/>
        <v>297582</v>
      </c>
      <c r="L13" s="14">
        <f t="shared" si="0"/>
        <v>0</v>
      </c>
      <c r="M13" s="14">
        <f t="shared" si="0"/>
        <v>2276758</v>
      </c>
      <c r="N13" s="14">
        <f t="shared" si="0"/>
        <v>0</v>
      </c>
      <c r="O13" s="14">
        <f t="shared" si="0"/>
        <v>0</v>
      </c>
      <c r="P13" s="14">
        <f t="shared" si="0"/>
        <v>0</v>
      </c>
      <c r="Q13" s="14">
        <f t="shared" si="0"/>
        <v>0</v>
      </c>
      <c r="R13" s="14">
        <f t="shared" si="0"/>
        <v>19475820</v>
      </c>
      <c r="S13" s="14">
        <f aca="true" t="shared" si="1" ref="S13:S76">H13-SUM(J13:L13)</f>
        <v>21752578</v>
      </c>
      <c r="T13" s="47">
        <f>IF(I13&gt;0,SUM(J13:L13)/I13,"")</f>
        <v>0.7456490130702489</v>
      </c>
    </row>
    <row r="14" spans="1:20" ht="15.75">
      <c r="A14" s="17">
        <v>1</v>
      </c>
      <c r="B14" s="17" t="str">
        <f>'[4]Mau 07'!B13</f>
        <v>Lê Thị Mỹ Hạnh</v>
      </c>
      <c r="C14" s="18">
        <f>IF(SUM(D14:E14)=SUM(F14:H14),SUM(D14:E14),"Kiểm tra lại")</f>
        <v>3685326</v>
      </c>
      <c r="D14" s="19">
        <f>'[4]Mau 07'!D13</f>
        <v>2809068</v>
      </c>
      <c r="E14" s="19">
        <f>'[4]Mau 07'!E13</f>
        <v>876258</v>
      </c>
      <c r="F14" s="19">
        <f>'[4]Mau 07'!F13</f>
        <v>0</v>
      </c>
      <c r="G14" s="19">
        <f>'[4]Mau 07'!G13</f>
        <v>0</v>
      </c>
      <c r="H14" s="18">
        <f>SUM(I14,R14)</f>
        <v>3685326</v>
      </c>
      <c r="I14" s="18">
        <f>SUM(J14:Q14)</f>
        <v>3327645</v>
      </c>
      <c r="J14" s="19">
        <f>'[4]Mau 07'!J13</f>
        <v>3020705</v>
      </c>
      <c r="K14" s="19">
        <f>'[4]Mau 07'!K13</f>
        <v>144000</v>
      </c>
      <c r="L14" s="19">
        <f>'[4]Mau 07'!L13</f>
        <v>0</v>
      </c>
      <c r="M14" s="19">
        <f>'[4]Mau 07'!M13</f>
        <v>162940</v>
      </c>
      <c r="N14" s="19">
        <f>'[4]Mau 07'!N13</f>
        <v>0</v>
      </c>
      <c r="O14" s="19">
        <f>'[4]Mau 07'!O13</f>
        <v>0</v>
      </c>
      <c r="P14" s="19">
        <f>'[4]Mau 07'!P13</f>
        <v>0</v>
      </c>
      <c r="Q14" s="19">
        <f>'[4]Mau 07'!Q13</f>
        <v>0</v>
      </c>
      <c r="R14" s="19">
        <f>'[4]Mau 07'!R13</f>
        <v>357681</v>
      </c>
      <c r="S14" s="18">
        <f t="shared" si="1"/>
        <v>520621</v>
      </c>
      <c r="T14" s="48">
        <f>IF(I14&gt;0,SUM(J14:L14)/I14,"")</f>
        <v>0.9510344402723248</v>
      </c>
    </row>
    <row r="15" spans="1:20" ht="15.75">
      <c r="A15" s="17">
        <v>2</v>
      </c>
      <c r="B15" s="17" t="str">
        <f>'[4]Mau 07'!B14</f>
        <v>Trần Kim Dũng</v>
      </c>
      <c r="C15" s="18">
        <f>IF(SUM(D15:E15)=SUM(F15:H15),SUM(D15:E15),"Kiểm tra lại")</f>
        <v>1488801</v>
      </c>
      <c r="D15" s="19">
        <f>'[4]Mau 07'!D14</f>
        <v>173624</v>
      </c>
      <c r="E15" s="19">
        <f>'[4]Mau 07'!E14</f>
        <v>1315177</v>
      </c>
      <c r="F15" s="19">
        <f>'[4]Mau 07'!F14</f>
        <v>0</v>
      </c>
      <c r="G15" s="19">
        <f>'[4]Mau 07'!G14</f>
        <v>0</v>
      </c>
      <c r="H15" s="18">
        <f>SUM(I15,R15)</f>
        <v>1488801</v>
      </c>
      <c r="I15" s="18">
        <f>SUM(J15:Q15)</f>
        <v>1268219</v>
      </c>
      <c r="J15" s="19">
        <f>'[4]Mau 07'!J14</f>
        <v>549382</v>
      </c>
      <c r="K15" s="19">
        <f>'[4]Mau 07'!K14</f>
        <v>0</v>
      </c>
      <c r="L15" s="19">
        <f>'[4]Mau 07'!L14</f>
        <v>0</v>
      </c>
      <c r="M15" s="19">
        <f>'[4]Mau 07'!M14</f>
        <v>718837</v>
      </c>
      <c r="N15" s="19">
        <f>'[4]Mau 07'!N14</f>
        <v>0</v>
      </c>
      <c r="O15" s="19">
        <f>'[4]Mau 07'!O14</f>
        <v>0</v>
      </c>
      <c r="P15" s="19">
        <f>'[4]Mau 07'!P14</f>
        <v>0</v>
      </c>
      <c r="Q15" s="19">
        <f>'[4]Mau 07'!Q14</f>
        <v>0</v>
      </c>
      <c r="R15" s="19">
        <f>'[4]Mau 07'!R14</f>
        <v>220582</v>
      </c>
      <c r="S15" s="18">
        <f t="shared" si="1"/>
        <v>939419</v>
      </c>
      <c r="T15" s="48">
        <f>IF(I15&gt;0,SUM(J15:L15)/I15,"")</f>
        <v>0.43319174369726365</v>
      </c>
    </row>
    <row r="16" spans="1:20" ht="15.75">
      <c r="A16" s="17">
        <v>3</v>
      </c>
      <c r="B16" s="17" t="str">
        <f>'[4]Mau 07'!B15</f>
        <v>Phạm Vũ Ngọc Minh</v>
      </c>
      <c r="C16" s="18">
        <f aca="true" t="shared" si="2" ref="C16:C79">IF(SUM(D16:E16)=SUM(F16:H16),SUM(D16:E16),"Kiểm tra lại")</f>
        <v>8974119</v>
      </c>
      <c r="D16" s="19">
        <f>'[4]Mau 07'!D15</f>
        <v>1839164</v>
      </c>
      <c r="E16" s="19">
        <f>'[4]Mau 07'!E15</f>
        <v>7134955</v>
      </c>
      <c r="F16" s="19">
        <f>'[4]Mau 07'!F15</f>
        <v>0</v>
      </c>
      <c r="G16" s="19">
        <f>'[4]Mau 07'!G15</f>
        <v>0</v>
      </c>
      <c r="H16" s="18">
        <f aca="true" t="shared" si="3" ref="H16:H79">SUM(I16,R16)</f>
        <v>8974119</v>
      </c>
      <c r="I16" s="18">
        <f aca="true" t="shared" si="4" ref="I16:I79">SUM(J16:Q16)</f>
        <v>407726</v>
      </c>
      <c r="J16" s="19">
        <f>'[4]Mau 07'!J15</f>
        <v>254492</v>
      </c>
      <c r="K16" s="19">
        <f>'[4]Mau 07'!K15</f>
        <v>0</v>
      </c>
      <c r="L16" s="19">
        <f>'[4]Mau 07'!L15</f>
        <v>0</v>
      </c>
      <c r="M16" s="19">
        <f>'[4]Mau 07'!M15</f>
        <v>153234</v>
      </c>
      <c r="N16" s="19">
        <f>'[4]Mau 07'!N15</f>
        <v>0</v>
      </c>
      <c r="O16" s="19">
        <f>'[4]Mau 07'!O15</f>
        <v>0</v>
      </c>
      <c r="P16" s="19">
        <f>'[4]Mau 07'!P15</f>
        <v>0</v>
      </c>
      <c r="Q16" s="19">
        <f>'[4]Mau 07'!Q15</f>
        <v>0</v>
      </c>
      <c r="R16" s="19">
        <f>'[4]Mau 07'!R15</f>
        <v>8566393</v>
      </c>
      <c r="S16" s="18">
        <f t="shared" si="1"/>
        <v>8719627</v>
      </c>
      <c r="T16" s="48">
        <f aca="true" t="shared" si="5" ref="T16:T79">IF(I16&gt;0,SUM(J16:L16)/I16,"")</f>
        <v>0.6241740776894287</v>
      </c>
    </row>
    <row r="17" spans="1:20" ht="15.75">
      <c r="A17" s="17">
        <v>4</v>
      </c>
      <c r="B17" s="17" t="str">
        <f>'[4]Mau 07'!B16</f>
        <v>Trương Văn Đới</v>
      </c>
      <c r="C17" s="18">
        <f t="shared" si="2"/>
        <v>7992780</v>
      </c>
      <c r="D17" s="19">
        <f>'[4]Mau 07'!D16</f>
        <v>7584825</v>
      </c>
      <c r="E17" s="19">
        <f>'[4]Mau 07'!E16</f>
        <v>407955</v>
      </c>
      <c r="F17" s="19">
        <f>'[4]Mau 07'!F16</f>
        <v>0</v>
      </c>
      <c r="G17" s="19">
        <f>'[4]Mau 07'!G16</f>
        <v>0</v>
      </c>
      <c r="H17" s="18">
        <f t="shared" si="3"/>
        <v>7992780</v>
      </c>
      <c r="I17" s="18">
        <f t="shared" si="4"/>
        <v>462746</v>
      </c>
      <c r="J17" s="19">
        <f>'[4]Mau 07'!J16</f>
        <v>462746</v>
      </c>
      <c r="K17" s="19">
        <f>'[4]Mau 07'!K16</f>
        <v>0</v>
      </c>
      <c r="L17" s="19">
        <f>'[4]Mau 07'!L16</f>
        <v>0</v>
      </c>
      <c r="M17" s="19">
        <f>'[4]Mau 07'!M16</f>
        <v>0</v>
      </c>
      <c r="N17" s="19">
        <f>'[4]Mau 07'!N16</f>
        <v>0</v>
      </c>
      <c r="O17" s="19">
        <f>'[4]Mau 07'!O16</f>
        <v>0</v>
      </c>
      <c r="P17" s="19">
        <f>'[4]Mau 07'!P16</f>
        <v>0</v>
      </c>
      <c r="Q17" s="19">
        <f>'[4]Mau 07'!Q16</f>
        <v>0</v>
      </c>
      <c r="R17" s="19">
        <f>'[4]Mau 07'!R16</f>
        <v>7530034</v>
      </c>
      <c r="S17" s="18">
        <f t="shared" si="1"/>
        <v>7530034</v>
      </c>
      <c r="T17" s="48">
        <f t="shared" si="5"/>
        <v>1</v>
      </c>
    </row>
    <row r="18" spans="1:20" ht="15.75">
      <c r="A18" s="17">
        <v>5</v>
      </c>
      <c r="B18" s="17" t="str">
        <f>'[4]Mau 07'!B17</f>
        <v>Trần Văn Đạt</v>
      </c>
      <c r="C18" s="18">
        <f t="shared" si="2"/>
        <v>4426082</v>
      </c>
      <c r="D18" s="19">
        <f>'[4]Mau 07'!D17</f>
        <v>790785</v>
      </c>
      <c r="E18" s="19">
        <f>'[4]Mau 07'!E17</f>
        <v>3635297</v>
      </c>
      <c r="F18" s="19">
        <f>'[4]Mau 07'!F17</f>
        <v>2146963</v>
      </c>
      <c r="G18" s="19">
        <f>'[4]Mau 07'!G17</f>
        <v>0</v>
      </c>
      <c r="H18" s="18">
        <f t="shared" si="3"/>
        <v>2279119</v>
      </c>
      <c r="I18" s="18">
        <f t="shared" si="4"/>
        <v>1658167</v>
      </c>
      <c r="J18" s="19">
        <f>'[4]Mau 07'!J17</f>
        <v>1207294</v>
      </c>
      <c r="K18" s="19">
        <f>'[4]Mau 07'!K17</f>
        <v>147898</v>
      </c>
      <c r="L18" s="19">
        <f>'[4]Mau 07'!L17</f>
        <v>0</v>
      </c>
      <c r="M18" s="19">
        <f>'[4]Mau 07'!M17</f>
        <v>302975</v>
      </c>
      <c r="N18" s="19">
        <f>'[4]Mau 07'!N17</f>
        <v>0</v>
      </c>
      <c r="O18" s="19">
        <f>'[4]Mau 07'!O17</f>
        <v>0</v>
      </c>
      <c r="P18" s="19">
        <f>'[4]Mau 07'!P17</f>
        <v>0</v>
      </c>
      <c r="Q18" s="19">
        <f>'[4]Mau 07'!Q17</f>
        <v>0</v>
      </c>
      <c r="R18" s="19">
        <f>'[4]Mau 07'!R17</f>
        <v>620952</v>
      </c>
      <c r="S18" s="18">
        <f t="shared" si="1"/>
        <v>923927</v>
      </c>
      <c r="T18" s="48">
        <f t="shared" si="5"/>
        <v>0.8172831807652667</v>
      </c>
    </row>
    <row r="19" spans="1:20" ht="15.75">
      <c r="A19" s="17">
        <v>6</v>
      </c>
      <c r="B19" s="17" t="str">
        <f>'[4]Mau 07'!B18</f>
        <v>Đặng Xuân Thân</v>
      </c>
      <c r="C19" s="18">
        <f t="shared" si="2"/>
        <v>1894799</v>
      </c>
      <c r="D19" s="19">
        <f>'[4]Mau 07'!D18</f>
        <v>1857384</v>
      </c>
      <c r="E19" s="19">
        <f>'[4]Mau 07'!E18</f>
        <v>37415</v>
      </c>
      <c r="F19" s="19">
        <f>'[4]Mau 07'!F18</f>
        <v>0</v>
      </c>
      <c r="G19" s="19">
        <f>'[4]Mau 07'!G18</f>
        <v>0</v>
      </c>
      <c r="H19" s="18">
        <f t="shared" si="3"/>
        <v>1894799</v>
      </c>
      <c r="I19" s="18">
        <f t="shared" si="4"/>
        <v>276810</v>
      </c>
      <c r="J19" s="19">
        <f>'[4]Mau 07'!J18</f>
        <v>144827</v>
      </c>
      <c r="K19" s="19">
        <f>'[4]Mau 07'!K18</f>
        <v>0</v>
      </c>
      <c r="L19" s="19">
        <f>'[4]Mau 07'!L18</f>
        <v>0</v>
      </c>
      <c r="M19" s="19">
        <f>'[4]Mau 07'!M18</f>
        <v>131983</v>
      </c>
      <c r="N19" s="19">
        <f>'[4]Mau 07'!N18</f>
        <v>0</v>
      </c>
      <c r="O19" s="19">
        <f>'[4]Mau 07'!O18</f>
        <v>0</v>
      </c>
      <c r="P19" s="19">
        <f>'[4]Mau 07'!P18</f>
        <v>0</v>
      </c>
      <c r="Q19" s="19">
        <f>'[4]Mau 07'!Q18</f>
        <v>0</v>
      </c>
      <c r="R19" s="19">
        <f>'[4]Mau 07'!R18</f>
        <v>1617989</v>
      </c>
      <c r="S19" s="18">
        <f t="shared" si="1"/>
        <v>1749972</v>
      </c>
      <c r="T19" s="48">
        <f t="shared" si="5"/>
        <v>0.52320002890069</v>
      </c>
    </row>
    <row r="20" spans="1:20" s="49" customFormat="1" ht="15">
      <c r="A20" s="17">
        <v>7</v>
      </c>
      <c r="B20" s="17" t="str">
        <f>'[4]Mau 07'!B19</f>
        <v>Lê Giang Sơn</v>
      </c>
      <c r="C20" s="18">
        <f t="shared" si="2"/>
        <v>2112121</v>
      </c>
      <c r="D20" s="19">
        <f>'[4]Mau 07'!D19</f>
        <v>1337295</v>
      </c>
      <c r="E20" s="19">
        <f>'[4]Mau 07'!E19</f>
        <v>774826</v>
      </c>
      <c r="F20" s="19">
        <f>'[4]Mau 07'!F19</f>
        <v>0</v>
      </c>
      <c r="G20" s="19">
        <f>'[4]Mau 07'!G19</f>
        <v>0</v>
      </c>
      <c r="H20" s="18">
        <f t="shared" si="3"/>
        <v>2112121</v>
      </c>
      <c r="I20" s="18">
        <f t="shared" si="4"/>
        <v>1549932</v>
      </c>
      <c r="J20" s="19">
        <f>'[4]Mau 07'!J19</f>
        <v>737459</v>
      </c>
      <c r="K20" s="19">
        <f>'[4]Mau 07'!K19</f>
        <v>5684</v>
      </c>
      <c r="L20" s="19">
        <f>'[4]Mau 07'!L19</f>
        <v>0</v>
      </c>
      <c r="M20" s="19">
        <f>'[4]Mau 07'!M19</f>
        <v>806789</v>
      </c>
      <c r="N20" s="19">
        <f>'[4]Mau 07'!N19</f>
        <v>0</v>
      </c>
      <c r="O20" s="19">
        <f>'[4]Mau 07'!O19</f>
        <v>0</v>
      </c>
      <c r="P20" s="19">
        <f>'[4]Mau 07'!P19</f>
        <v>0</v>
      </c>
      <c r="Q20" s="19">
        <f>'[4]Mau 07'!Q19</f>
        <v>0</v>
      </c>
      <c r="R20" s="19">
        <f>'[4]Mau 07'!R19</f>
        <v>562189</v>
      </c>
      <c r="S20" s="18">
        <f t="shared" si="1"/>
        <v>1368978</v>
      </c>
      <c r="T20" s="48">
        <f t="shared" si="5"/>
        <v>0.4794681315051241</v>
      </c>
    </row>
    <row r="21" spans="1:20" s="50" customFormat="1" ht="15.75" customHeight="1" hidden="1">
      <c r="A21" s="17">
        <v>8</v>
      </c>
      <c r="B21" s="17" t="str">
        <f>'[4]Mau 07'!B20</f>
        <v>Chấp hành viên …</v>
      </c>
      <c r="C21" s="18">
        <f t="shared" si="2"/>
        <v>0</v>
      </c>
      <c r="D21" s="19">
        <f>'[4]Mau 07'!D20</f>
        <v>0</v>
      </c>
      <c r="E21" s="19">
        <f>'[4]Mau 07'!E20</f>
        <v>0</v>
      </c>
      <c r="F21" s="19">
        <f>'[4]Mau 07'!F20</f>
        <v>0</v>
      </c>
      <c r="G21" s="19">
        <f>'[4]Mau 07'!G20</f>
        <v>0</v>
      </c>
      <c r="H21" s="18">
        <f t="shared" si="3"/>
        <v>0</v>
      </c>
      <c r="I21" s="18">
        <f t="shared" si="4"/>
        <v>0</v>
      </c>
      <c r="J21" s="19">
        <f>'[4]Mau 07'!J20</f>
        <v>0</v>
      </c>
      <c r="K21" s="19">
        <f>'[4]Mau 07'!K20</f>
        <v>0</v>
      </c>
      <c r="L21" s="19">
        <f>'[4]Mau 07'!L20</f>
        <v>0</v>
      </c>
      <c r="M21" s="19">
        <f>'[4]Mau 07'!M20</f>
        <v>0</v>
      </c>
      <c r="N21" s="19">
        <f>'[4]Mau 07'!N20</f>
        <v>0</v>
      </c>
      <c r="O21" s="19">
        <f>'[4]Mau 07'!O20</f>
        <v>0</v>
      </c>
      <c r="P21" s="19">
        <f>'[4]Mau 07'!P20</f>
        <v>0</v>
      </c>
      <c r="Q21" s="19">
        <f>'[4]Mau 07'!Q20</f>
        <v>0</v>
      </c>
      <c r="R21" s="19">
        <f>'[4]Mau 07'!R20</f>
        <v>0</v>
      </c>
      <c r="S21" s="18">
        <f t="shared" si="1"/>
        <v>0</v>
      </c>
      <c r="T21" s="48">
        <f t="shared" si="5"/>
      </c>
    </row>
    <row r="22" spans="1:20" ht="15.75" customHeight="1" hidden="1">
      <c r="A22" s="17">
        <v>9</v>
      </c>
      <c r="B22" s="17" t="str">
        <f>'[4]Mau 07'!B21</f>
        <v>Chấp hành viên …</v>
      </c>
      <c r="C22" s="18">
        <f t="shared" si="2"/>
        <v>0</v>
      </c>
      <c r="D22" s="19">
        <f>'[4]Mau 07'!D21</f>
        <v>0</v>
      </c>
      <c r="E22" s="19">
        <f>'[4]Mau 07'!E21</f>
        <v>0</v>
      </c>
      <c r="F22" s="19">
        <f>'[4]Mau 07'!F21</f>
        <v>0</v>
      </c>
      <c r="G22" s="19">
        <f>'[4]Mau 07'!G21</f>
        <v>0</v>
      </c>
      <c r="H22" s="18">
        <f t="shared" si="3"/>
        <v>0</v>
      </c>
      <c r="I22" s="18">
        <f t="shared" si="4"/>
        <v>0</v>
      </c>
      <c r="J22" s="19">
        <f>'[4]Mau 07'!J21</f>
        <v>0</v>
      </c>
      <c r="K22" s="19">
        <f>'[4]Mau 07'!K21</f>
        <v>0</v>
      </c>
      <c r="L22" s="19">
        <f>'[4]Mau 07'!L21</f>
        <v>0</v>
      </c>
      <c r="M22" s="19">
        <f>'[4]Mau 07'!M21</f>
        <v>0</v>
      </c>
      <c r="N22" s="19">
        <f>'[4]Mau 07'!N21</f>
        <v>0</v>
      </c>
      <c r="O22" s="19">
        <f>'[4]Mau 07'!O21</f>
        <v>0</v>
      </c>
      <c r="P22" s="19">
        <f>'[4]Mau 07'!P21</f>
        <v>0</v>
      </c>
      <c r="Q22" s="19">
        <f>'[4]Mau 07'!Q21</f>
        <v>0</v>
      </c>
      <c r="R22" s="19">
        <f>'[4]Mau 07'!R21</f>
        <v>0</v>
      </c>
      <c r="S22" s="18">
        <f t="shared" si="1"/>
        <v>0</v>
      </c>
      <c r="T22" s="48">
        <f t="shared" si="5"/>
      </c>
    </row>
    <row r="23" spans="1:20" ht="15.75" customHeight="1" hidden="1">
      <c r="A23" s="17">
        <v>10</v>
      </c>
      <c r="B23" s="17" t="str">
        <f>'[4]Mau 07'!B22</f>
        <v>Chấp hành viên …</v>
      </c>
      <c r="C23" s="18">
        <f t="shared" si="2"/>
        <v>0</v>
      </c>
      <c r="D23" s="19">
        <f>'[4]Mau 07'!D22</f>
        <v>0</v>
      </c>
      <c r="E23" s="19">
        <f>'[4]Mau 07'!E22</f>
        <v>0</v>
      </c>
      <c r="F23" s="19">
        <f>'[4]Mau 07'!F22</f>
        <v>0</v>
      </c>
      <c r="G23" s="19">
        <f>'[4]Mau 07'!G22</f>
        <v>0</v>
      </c>
      <c r="H23" s="18">
        <f t="shared" si="3"/>
        <v>0</v>
      </c>
      <c r="I23" s="18">
        <f t="shared" si="4"/>
        <v>0</v>
      </c>
      <c r="J23" s="19">
        <f>'[4]Mau 07'!J22</f>
        <v>0</v>
      </c>
      <c r="K23" s="19">
        <f>'[4]Mau 07'!K22</f>
        <v>0</v>
      </c>
      <c r="L23" s="19">
        <f>'[4]Mau 07'!L22</f>
        <v>0</v>
      </c>
      <c r="M23" s="19">
        <f>'[4]Mau 07'!M22</f>
        <v>0</v>
      </c>
      <c r="N23" s="19">
        <f>'[4]Mau 07'!N22</f>
        <v>0</v>
      </c>
      <c r="O23" s="19">
        <f>'[4]Mau 07'!O22</f>
        <v>0</v>
      </c>
      <c r="P23" s="19">
        <f>'[4]Mau 07'!P22</f>
        <v>0</v>
      </c>
      <c r="Q23" s="19">
        <f>'[4]Mau 07'!Q22</f>
        <v>0</v>
      </c>
      <c r="R23" s="19">
        <f>'[4]Mau 07'!R22</f>
        <v>0</v>
      </c>
      <c r="S23" s="18">
        <f t="shared" si="1"/>
        <v>0</v>
      </c>
      <c r="T23" s="48">
        <f t="shared" si="5"/>
      </c>
    </row>
    <row r="24" spans="1:20" ht="15.75">
      <c r="A24" s="12" t="s">
        <v>34</v>
      </c>
      <c r="B24" s="13" t="s">
        <v>35</v>
      </c>
      <c r="C24" s="14">
        <f t="shared" si="2"/>
        <v>221595142</v>
      </c>
      <c r="D24" s="14">
        <f>SUM(D25,D36,D47,D58,D69,D80,D91,D102,D113)</f>
        <v>154730752</v>
      </c>
      <c r="E24" s="14">
        <f>SUM(E25,E36,E47,E58,E69,E80,E91,E102,E113)</f>
        <v>66864390</v>
      </c>
      <c r="F24" s="14">
        <f>SUM(F25,F36,F47,F58,F69,F80,F91,F102,F113)</f>
        <v>5433072</v>
      </c>
      <c r="G24" s="14">
        <f>SUM(G25,G36,G47,G58,G69,G80,G91,G102,G113)</f>
        <v>0</v>
      </c>
      <c r="H24" s="14">
        <f t="shared" si="3"/>
        <v>216162070</v>
      </c>
      <c r="I24" s="14">
        <f t="shared" si="4"/>
        <v>63990197</v>
      </c>
      <c r="J24" s="14">
        <f aca="true" t="shared" si="6" ref="J24:R24">SUM(J25,J36,J47,J58,J69,J80,J91,J102,J113)</f>
        <v>26570325</v>
      </c>
      <c r="K24" s="14">
        <f t="shared" si="6"/>
        <v>5087073</v>
      </c>
      <c r="L24" s="14">
        <f t="shared" si="6"/>
        <v>0</v>
      </c>
      <c r="M24" s="14">
        <f t="shared" si="6"/>
        <v>24677229</v>
      </c>
      <c r="N24" s="14">
        <f t="shared" si="6"/>
        <v>6170816</v>
      </c>
      <c r="O24" s="14">
        <f t="shared" si="6"/>
        <v>1481554</v>
      </c>
      <c r="P24" s="14">
        <f t="shared" si="6"/>
        <v>0</v>
      </c>
      <c r="Q24" s="14">
        <f t="shared" si="6"/>
        <v>3200</v>
      </c>
      <c r="R24" s="14">
        <f t="shared" si="6"/>
        <v>152171873</v>
      </c>
      <c r="S24" s="14">
        <f t="shared" si="1"/>
        <v>184504672</v>
      </c>
      <c r="T24" s="47">
        <f t="shared" si="5"/>
        <v>0.4947226213415158</v>
      </c>
    </row>
    <row r="25" spans="1:20" ht="15.75" customHeight="1">
      <c r="A25" s="51">
        <v>1</v>
      </c>
      <c r="B25" s="51" t="str">
        <f>'[5]Mau 07'!B12</f>
        <v>Chi cục THADS TP Đông Hà</v>
      </c>
      <c r="C25" s="52">
        <f t="shared" si="2"/>
        <v>119277618</v>
      </c>
      <c r="D25" s="52">
        <f>SUM(D26:D35)</f>
        <v>80157255</v>
      </c>
      <c r="E25" s="52">
        <f>SUM(E26:E35)</f>
        <v>39120363</v>
      </c>
      <c r="F25" s="52">
        <f>SUM(F26:F35)</f>
        <v>2953454</v>
      </c>
      <c r="G25" s="52">
        <f>SUM(G26:G35)</f>
        <v>0</v>
      </c>
      <c r="H25" s="52">
        <f t="shared" si="3"/>
        <v>116324164</v>
      </c>
      <c r="I25" s="52">
        <f t="shared" si="4"/>
        <v>30541424</v>
      </c>
      <c r="J25" s="52">
        <f aca="true" t="shared" si="7" ref="J25:R25">SUM(J26:J35)</f>
        <v>8332778</v>
      </c>
      <c r="K25" s="52">
        <f t="shared" si="7"/>
        <v>2060633</v>
      </c>
      <c r="L25" s="52">
        <f t="shared" si="7"/>
        <v>0</v>
      </c>
      <c r="M25" s="52">
        <f t="shared" si="7"/>
        <v>12495643</v>
      </c>
      <c r="N25" s="52">
        <f t="shared" si="7"/>
        <v>6170816</v>
      </c>
      <c r="O25" s="52">
        <f t="shared" si="7"/>
        <v>1481554</v>
      </c>
      <c r="P25" s="52">
        <f t="shared" si="7"/>
        <v>0</v>
      </c>
      <c r="Q25" s="52">
        <f t="shared" si="7"/>
        <v>0</v>
      </c>
      <c r="R25" s="52">
        <f t="shared" si="7"/>
        <v>85782740</v>
      </c>
      <c r="S25" s="52">
        <f t="shared" si="1"/>
        <v>105930753</v>
      </c>
      <c r="T25" s="53">
        <f t="shared" si="5"/>
        <v>0.34030538327224036</v>
      </c>
    </row>
    <row r="26" spans="1:20" ht="15.75" customHeight="1">
      <c r="A26" s="27" t="s">
        <v>36</v>
      </c>
      <c r="B26" s="17" t="str">
        <f>'[5]Mau 07'!B13</f>
        <v>Nguyễn Xuân Đức A</v>
      </c>
      <c r="C26" s="18">
        <f t="shared" si="2"/>
        <v>31944745</v>
      </c>
      <c r="D26" s="19">
        <f>'[5]Mau 07'!D13</f>
        <v>24145541</v>
      </c>
      <c r="E26" s="19">
        <f>'[5]Mau 07'!E13</f>
        <v>7799204</v>
      </c>
      <c r="F26" s="19">
        <f>'[5]Mau 07'!F13</f>
        <v>0</v>
      </c>
      <c r="G26" s="19">
        <f>'[5]Mau 07'!G13</f>
        <v>0</v>
      </c>
      <c r="H26" s="18">
        <f t="shared" si="3"/>
        <v>31944745</v>
      </c>
      <c r="I26" s="18">
        <f t="shared" si="4"/>
        <v>5146790</v>
      </c>
      <c r="J26" s="19">
        <f>'[5]Mau 07'!J13</f>
        <v>1001842</v>
      </c>
      <c r="K26" s="19">
        <f>'[5]Mau 07'!K13</f>
        <v>407509</v>
      </c>
      <c r="L26" s="19">
        <f>'[5]Mau 07'!L13</f>
        <v>0</v>
      </c>
      <c r="M26" s="19">
        <f>'[5]Mau 07'!M13</f>
        <v>145198</v>
      </c>
      <c r="N26" s="19">
        <f>'[5]Mau 07'!N13</f>
        <v>3592241</v>
      </c>
      <c r="O26" s="19">
        <f>'[5]Mau 07'!O13</f>
        <v>0</v>
      </c>
      <c r="P26" s="19">
        <f>'[5]Mau 07'!P13</f>
        <v>0</v>
      </c>
      <c r="Q26" s="19">
        <f>'[5]Mau 07'!Q13</f>
        <v>0</v>
      </c>
      <c r="R26" s="19">
        <f>'[5]Mau 07'!R13</f>
        <v>26797955</v>
      </c>
      <c r="S26" s="18">
        <f t="shared" si="1"/>
        <v>30535394</v>
      </c>
      <c r="T26" s="48">
        <f t="shared" si="5"/>
        <v>0.27383106751975506</v>
      </c>
    </row>
    <row r="27" spans="1:20" ht="15.75">
      <c r="A27" s="27" t="s">
        <v>37</v>
      </c>
      <c r="B27" s="17" t="str">
        <f>'[5]Mau 07'!B14</f>
        <v>Bùi Thị Bích Phượng</v>
      </c>
      <c r="C27" s="18">
        <f t="shared" si="2"/>
        <v>2794225</v>
      </c>
      <c r="D27" s="19">
        <f>'[5]Mau 07'!D14</f>
        <v>10707</v>
      </c>
      <c r="E27" s="19">
        <f>'[5]Mau 07'!E14</f>
        <v>2783518</v>
      </c>
      <c r="F27" s="19">
        <f>'[5]Mau 07'!F14</f>
        <v>2026626</v>
      </c>
      <c r="G27" s="19">
        <f>'[5]Mau 07'!G14</f>
        <v>0</v>
      </c>
      <c r="H27" s="18">
        <f t="shared" si="3"/>
        <v>767599</v>
      </c>
      <c r="I27" s="18">
        <f t="shared" si="4"/>
        <v>759457</v>
      </c>
      <c r="J27" s="19">
        <f>'[5]Mau 07'!J14</f>
        <v>673457</v>
      </c>
      <c r="K27" s="19">
        <f>'[5]Mau 07'!K14</f>
        <v>0</v>
      </c>
      <c r="L27" s="19">
        <f>'[5]Mau 07'!L14</f>
        <v>0</v>
      </c>
      <c r="M27" s="19">
        <f>'[5]Mau 07'!M14</f>
        <v>86000</v>
      </c>
      <c r="N27" s="19">
        <f>'[5]Mau 07'!N14</f>
        <v>0</v>
      </c>
      <c r="O27" s="19">
        <f>'[5]Mau 07'!O14</f>
        <v>0</v>
      </c>
      <c r="P27" s="19">
        <f>'[5]Mau 07'!P14</f>
        <v>0</v>
      </c>
      <c r="Q27" s="19">
        <f>'[5]Mau 07'!Q14</f>
        <v>0</v>
      </c>
      <c r="R27" s="19">
        <f>'[5]Mau 07'!R14</f>
        <v>8142</v>
      </c>
      <c r="S27" s="18">
        <f t="shared" si="1"/>
        <v>94142</v>
      </c>
      <c r="T27" s="48">
        <f t="shared" si="5"/>
        <v>0.8867611991198975</v>
      </c>
    </row>
    <row r="28" spans="1:20" ht="15.75">
      <c r="A28" s="27" t="s">
        <v>38</v>
      </c>
      <c r="B28" s="17" t="str">
        <f>'[5]Mau 07'!B15</f>
        <v>Võ Đình Đạo</v>
      </c>
      <c r="C28" s="18">
        <f t="shared" si="2"/>
        <v>8660017</v>
      </c>
      <c r="D28" s="19">
        <f>'[5]Mau 07'!D15</f>
        <v>1997271</v>
      </c>
      <c r="E28" s="19">
        <f>'[5]Mau 07'!E15</f>
        <v>6662746</v>
      </c>
      <c r="F28" s="19">
        <f>'[5]Mau 07'!F15</f>
        <v>918428</v>
      </c>
      <c r="G28" s="19">
        <f>'[5]Mau 07'!G15</f>
        <v>0</v>
      </c>
      <c r="H28" s="18">
        <f t="shared" si="3"/>
        <v>7741589</v>
      </c>
      <c r="I28" s="18">
        <f t="shared" si="4"/>
        <v>2989136</v>
      </c>
      <c r="J28" s="19">
        <f>'[5]Mau 07'!J15</f>
        <v>2465639</v>
      </c>
      <c r="K28" s="19">
        <f>'[5]Mau 07'!K15</f>
        <v>373484</v>
      </c>
      <c r="L28" s="19">
        <f>'[5]Mau 07'!L15</f>
        <v>0</v>
      </c>
      <c r="M28" s="19">
        <f>'[5]Mau 07'!M15</f>
        <v>150013</v>
      </c>
      <c r="N28" s="19">
        <f>'[5]Mau 07'!N15</f>
        <v>0</v>
      </c>
      <c r="O28" s="19">
        <f>'[5]Mau 07'!O15</f>
        <v>0</v>
      </c>
      <c r="P28" s="19">
        <f>'[5]Mau 07'!P15</f>
        <v>0</v>
      </c>
      <c r="Q28" s="19">
        <f>'[5]Mau 07'!Q15</f>
        <v>0</v>
      </c>
      <c r="R28" s="19">
        <f>'[5]Mau 07'!R15</f>
        <v>4752453</v>
      </c>
      <c r="S28" s="18">
        <f t="shared" si="1"/>
        <v>4902466</v>
      </c>
      <c r="T28" s="48">
        <f t="shared" si="5"/>
        <v>0.9498139261646175</v>
      </c>
    </row>
    <row r="29" spans="1:20" ht="15.75">
      <c r="A29" s="27" t="s">
        <v>39</v>
      </c>
      <c r="B29" s="17" t="str">
        <f>'[5]Mau 07'!B16</f>
        <v>Nguyễn Xuân Đức B</v>
      </c>
      <c r="C29" s="18">
        <f t="shared" si="2"/>
        <v>22529321</v>
      </c>
      <c r="D29" s="19">
        <f>'[5]Mau 07'!D16</f>
        <v>15675512</v>
      </c>
      <c r="E29" s="19">
        <f>'[5]Mau 07'!E16</f>
        <v>6853809</v>
      </c>
      <c r="F29" s="19">
        <f>'[5]Mau 07'!F16</f>
        <v>0</v>
      </c>
      <c r="G29" s="19">
        <f>'[5]Mau 07'!G16</f>
        <v>0</v>
      </c>
      <c r="H29" s="18">
        <f t="shared" si="3"/>
        <v>22529321</v>
      </c>
      <c r="I29" s="18">
        <f t="shared" si="4"/>
        <v>10633767</v>
      </c>
      <c r="J29" s="19">
        <f>'[5]Mau 07'!J16</f>
        <v>634432</v>
      </c>
      <c r="K29" s="19">
        <f>'[5]Mau 07'!K16</f>
        <v>88000</v>
      </c>
      <c r="L29" s="19">
        <f>'[5]Mau 07'!L16</f>
        <v>0</v>
      </c>
      <c r="M29" s="19">
        <f>'[5]Mau 07'!M16</f>
        <v>8419040</v>
      </c>
      <c r="N29" s="19">
        <f>'[5]Mau 07'!N16</f>
        <v>10742</v>
      </c>
      <c r="O29" s="19">
        <f>'[5]Mau 07'!O16</f>
        <v>1481553</v>
      </c>
      <c r="P29" s="19">
        <f>'[5]Mau 07'!P16</f>
        <v>0</v>
      </c>
      <c r="Q29" s="19">
        <f>'[5]Mau 07'!Q16</f>
        <v>0</v>
      </c>
      <c r="R29" s="19">
        <f>'[5]Mau 07'!R16</f>
        <v>11895554</v>
      </c>
      <c r="S29" s="18">
        <f t="shared" si="1"/>
        <v>21806889</v>
      </c>
      <c r="T29" s="48">
        <f t="shared" si="5"/>
        <v>0.06793754273532607</v>
      </c>
    </row>
    <row r="30" spans="1:20" ht="15.75">
      <c r="A30" s="27" t="s">
        <v>40</v>
      </c>
      <c r="B30" s="17" t="str">
        <f>'[5]Mau 07'!B17</f>
        <v>Trần Thị Lý</v>
      </c>
      <c r="C30" s="18">
        <f t="shared" si="2"/>
        <v>4181604</v>
      </c>
      <c r="D30" s="19">
        <f>'[5]Mau 07'!D17</f>
        <v>3331002</v>
      </c>
      <c r="E30" s="19">
        <f>'[5]Mau 07'!E17</f>
        <v>850602</v>
      </c>
      <c r="F30" s="19">
        <f>'[5]Mau 07'!F17</f>
        <v>8400</v>
      </c>
      <c r="G30" s="19">
        <f>'[5]Mau 07'!G17</f>
        <v>0</v>
      </c>
      <c r="H30" s="18">
        <f t="shared" si="3"/>
        <v>4173204</v>
      </c>
      <c r="I30" s="18">
        <f t="shared" si="4"/>
        <v>3969974</v>
      </c>
      <c r="J30" s="19">
        <f>'[5]Mau 07'!J17</f>
        <v>672003</v>
      </c>
      <c r="K30" s="19">
        <f>'[5]Mau 07'!K17</f>
        <v>20070</v>
      </c>
      <c r="L30" s="19">
        <f>'[5]Mau 07'!L17</f>
        <v>0</v>
      </c>
      <c r="M30" s="19">
        <f>'[5]Mau 07'!M17</f>
        <v>1785901</v>
      </c>
      <c r="N30" s="19">
        <f>'[5]Mau 07'!N17</f>
        <v>1492000</v>
      </c>
      <c r="O30" s="19">
        <f>'[5]Mau 07'!O17</f>
        <v>0</v>
      </c>
      <c r="P30" s="19">
        <f>'[5]Mau 07'!P17</f>
        <v>0</v>
      </c>
      <c r="Q30" s="19">
        <f>'[5]Mau 07'!Q17</f>
        <v>0</v>
      </c>
      <c r="R30" s="19">
        <f>'[5]Mau 07'!R17</f>
        <v>203230</v>
      </c>
      <c r="S30" s="18">
        <f t="shared" si="1"/>
        <v>3481131</v>
      </c>
      <c r="T30" s="48">
        <f t="shared" si="5"/>
        <v>0.17432683438229066</v>
      </c>
    </row>
    <row r="31" spans="1:20" ht="15.75">
      <c r="A31" s="27" t="s">
        <v>41</v>
      </c>
      <c r="B31" s="17" t="str">
        <f>'[5]Mau 07'!B18</f>
        <v> Hoàng Thị Thanh Trúc</v>
      </c>
      <c r="C31" s="18">
        <f t="shared" si="2"/>
        <v>4165642</v>
      </c>
      <c r="D31" s="19">
        <f>'[5]Mau 07'!D18</f>
        <v>2079857</v>
      </c>
      <c r="E31" s="19">
        <f>'[5]Mau 07'!E18</f>
        <v>2085785</v>
      </c>
      <c r="F31" s="19">
        <f>'[5]Mau 07'!F18</f>
        <v>0</v>
      </c>
      <c r="G31" s="19">
        <f>'[5]Mau 07'!G18</f>
        <v>0</v>
      </c>
      <c r="H31" s="18">
        <f t="shared" si="3"/>
        <v>4165642</v>
      </c>
      <c r="I31" s="18">
        <f t="shared" si="4"/>
        <v>1826023</v>
      </c>
      <c r="J31" s="19">
        <f>'[5]Mau 07'!J18</f>
        <v>1230267</v>
      </c>
      <c r="K31" s="19">
        <f>'[5]Mau 07'!K18</f>
        <v>257363</v>
      </c>
      <c r="L31" s="19">
        <f>'[5]Mau 07'!L18</f>
        <v>0</v>
      </c>
      <c r="M31" s="19">
        <f>'[5]Mau 07'!M18</f>
        <v>338393</v>
      </c>
      <c r="N31" s="19">
        <f>'[5]Mau 07'!N18</f>
        <v>0</v>
      </c>
      <c r="O31" s="19">
        <f>'[5]Mau 07'!O18</f>
        <v>0</v>
      </c>
      <c r="P31" s="19">
        <f>'[5]Mau 07'!P18</f>
        <v>0</v>
      </c>
      <c r="Q31" s="19">
        <f>'[5]Mau 07'!Q18</f>
        <v>0</v>
      </c>
      <c r="R31" s="19">
        <f>'[5]Mau 07'!R18</f>
        <v>2339619</v>
      </c>
      <c r="S31" s="18">
        <f t="shared" si="1"/>
        <v>2678012</v>
      </c>
      <c r="T31" s="48">
        <f t="shared" si="5"/>
        <v>0.8146830571137385</v>
      </c>
    </row>
    <row r="32" spans="1:20" ht="15.75">
      <c r="A32" s="27" t="s">
        <v>42</v>
      </c>
      <c r="B32" s="17" t="str">
        <f>'[5]Mau 07'!B19</f>
        <v>Nguyễn Đức Nhân</v>
      </c>
      <c r="C32" s="18">
        <f t="shared" si="2"/>
        <v>44997874</v>
      </c>
      <c r="D32" s="19">
        <f>'[5]Mau 07'!D19</f>
        <v>32917365</v>
      </c>
      <c r="E32" s="19">
        <f>'[5]Mau 07'!E19</f>
        <v>12080509</v>
      </c>
      <c r="F32" s="19">
        <f>'[5]Mau 07'!F19</f>
        <v>0</v>
      </c>
      <c r="G32" s="19">
        <f>'[5]Mau 07'!G19</f>
        <v>0</v>
      </c>
      <c r="H32" s="18">
        <f t="shared" si="3"/>
        <v>44997874</v>
      </c>
      <c r="I32" s="18">
        <f t="shared" si="4"/>
        <v>5212087</v>
      </c>
      <c r="J32" s="19">
        <f>'[5]Mau 07'!J19</f>
        <v>1650948</v>
      </c>
      <c r="K32" s="19">
        <f>'[5]Mau 07'!K19</f>
        <v>914207</v>
      </c>
      <c r="L32" s="19">
        <f>'[5]Mau 07'!L19</f>
        <v>0</v>
      </c>
      <c r="M32" s="19">
        <f>'[5]Mau 07'!M19</f>
        <v>1571098</v>
      </c>
      <c r="N32" s="19">
        <f>'[5]Mau 07'!N19</f>
        <v>1075833</v>
      </c>
      <c r="O32" s="19">
        <f>'[5]Mau 07'!O19</f>
        <v>1</v>
      </c>
      <c r="P32" s="19">
        <f>'[5]Mau 07'!P19</f>
        <v>0</v>
      </c>
      <c r="Q32" s="19">
        <f>'[5]Mau 07'!Q19</f>
        <v>0</v>
      </c>
      <c r="R32" s="19">
        <f>'[5]Mau 07'!R19</f>
        <v>39785787</v>
      </c>
      <c r="S32" s="18">
        <f t="shared" si="1"/>
        <v>42432719</v>
      </c>
      <c r="T32" s="48">
        <f t="shared" si="5"/>
        <v>0.49215506187828406</v>
      </c>
    </row>
    <row r="33" spans="1:20" ht="15.75" customHeight="1">
      <c r="A33" s="27" t="s">
        <v>43</v>
      </c>
      <c r="B33" s="17" t="str">
        <f>'[5]Mau 07'!B20</f>
        <v>Mai Anh Tuấn</v>
      </c>
      <c r="C33" s="18">
        <f t="shared" si="2"/>
        <v>4190</v>
      </c>
      <c r="D33" s="19">
        <f>'[5]Mau 07'!D20</f>
        <v>0</v>
      </c>
      <c r="E33" s="19">
        <f>'[5]Mau 07'!E20</f>
        <v>4190</v>
      </c>
      <c r="F33" s="19">
        <f>'[5]Mau 07'!F20</f>
        <v>0</v>
      </c>
      <c r="G33" s="19">
        <f>'[5]Mau 07'!G20</f>
        <v>0</v>
      </c>
      <c r="H33" s="18">
        <f t="shared" si="3"/>
        <v>4190</v>
      </c>
      <c r="I33" s="18">
        <f t="shared" si="4"/>
        <v>4190</v>
      </c>
      <c r="J33" s="19">
        <f>'[5]Mau 07'!J20</f>
        <v>4190</v>
      </c>
      <c r="K33" s="19">
        <f>'[5]Mau 07'!K20</f>
        <v>0</v>
      </c>
      <c r="L33" s="19">
        <f>'[5]Mau 07'!L20</f>
        <v>0</v>
      </c>
      <c r="M33" s="19">
        <f>'[5]Mau 07'!M20</f>
        <v>0</v>
      </c>
      <c r="N33" s="19">
        <f>'[5]Mau 07'!N20</f>
        <v>0</v>
      </c>
      <c r="O33" s="19">
        <f>'[5]Mau 07'!O20</f>
        <v>0</v>
      </c>
      <c r="P33" s="19">
        <f>'[5]Mau 07'!P20</f>
        <v>0</v>
      </c>
      <c r="Q33" s="19">
        <f>'[5]Mau 07'!Q20</f>
        <v>0</v>
      </c>
      <c r="R33" s="19">
        <f>'[5]Mau 07'!R20</f>
        <v>0</v>
      </c>
      <c r="S33" s="18">
        <f t="shared" si="1"/>
        <v>0</v>
      </c>
      <c r="T33" s="48">
        <f t="shared" si="5"/>
        <v>1</v>
      </c>
    </row>
    <row r="34" spans="1:20" ht="15.75" customHeight="1" hidden="1">
      <c r="A34" s="27" t="s">
        <v>44</v>
      </c>
      <c r="B34" s="17" t="str">
        <f>'[5]Mau 07'!B21</f>
        <v>Chấp hành viên …</v>
      </c>
      <c r="C34" s="18">
        <f t="shared" si="2"/>
        <v>0</v>
      </c>
      <c r="D34" s="19">
        <f>'[5]Mau 07'!D21</f>
        <v>0</v>
      </c>
      <c r="E34" s="19">
        <f>'[5]Mau 07'!E21</f>
        <v>0</v>
      </c>
      <c r="F34" s="19">
        <f>'[5]Mau 07'!F21</f>
        <v>0</v>
      </c>
      <c r="G34" s="19">
        <f>'[5]Mau 07'!G21</f>
        <v>0</v>
      </c>
      <c r="H34" s="18">
        <f t="shared" si="3"/>
        <v>0</v>
      </c>
      <c r="I34" s="18">
        <f t="shared" si="4"/>
        <v>0</v>
      </c>
      <c r="J34" s="19">
        <f>'[5]Mau 07'!J21</f>
        <v>0</v>
      </c>
      <c r="K34" s="19">
        <f>'[5]Mau 07'!K21</f>
        <v>0</v>
      </c>
      <c r="L34" s="19">
        <f>'[5]Mau 07'!L21</f>
        <v>0</v>
      </c>
      <c r="M34" s="19">
        <f>'[5]Mau 07'!M21</f>
        <v>0</v>
      </c>
      <c r="N34" s="19">
        <f>'[5]Mau 07'!N21</f>
        <v>0</v>
      </c>
      <c r="O34" s="19">
        <f>'[5]Mau 07'!O21</f>
        <v>0</v>
      </c>
      <c r="P34" s="19">
        <f>'[5]Mau 07'!P21</f>
        <v>0</v>
      </c>
      <c r="Q34" s="19">
        <f>'[5]Mau 07'!Q21</f>
        <v>0</v>
      </c>
      <c r="R34" s="19">
        <f>'[5]Mau 07'!R21</f>
        <v>0</v>
      </c>
      <c r="S34" s="18">
        <f t="shared" si="1"/>
        <v>0</v>
      </c>
      <c r="T34" s="48">
        <f t="shared" si="5"/>
      </c>
    </row>
    <row r="35" spans="1:20" ht="15.75" customHeight="1" hidden="1">
      <c r="A35" s="27" t="s">
        <v>45</v>
      </c>
      <c r="B35" s="17" t="str">
        <f>'[5]Mau 07'!B22</f>
        <v>Chấp hành viên …</v>
      </c>
      <c r="C35" s="18">
        <f t="shared" si="2"/>
        <v>0</v>
      </c>
      <c r="D35" s="19">
        <f>'[5]Mau 07'!D22</f>
        <v>0</v>
      </c>
      <c r="E35" s="19">
        <f>'[5]Mau 07'!E22</f>
        <v>0</v>
      </c>
      <c r="F35" s="19">
        <f>'[5]Mau 07'!F22</f>
        <v>0</v>
      </c>
      <c r="G35" s="19">
        <f>'[5]Mau 07'!G22</f>
        <v>0</v>
      </c>
      <c r="H35" s="18">
        <f t="shared" si="3"/>
        <v>0</v>
      </c>
      <c r="I35" s="18">
        <f t="shared" si="4"/>
        <v>0</v>
      </c>
      <c r="J35" s="19">
        <f>'[5]Mau 07'!J22</f>
        <v>0</v>
      </c>
      <c r="K35" s="19">
        <f>'[5]Mau 07'!K22</f>
        <v>0</v>
      </c>
      <c r="L35" s="19">
        <f>'[5]Mau 07'!L22</f>
        <v>0</v>
      </c>
      <c r="M35" s="19">
        <f>'[5]Mau 07'!M22</f>
        <v>0</v>
      </c>
      <c r="N35" s="19">
        <f>'[5]Mau 07'!N22</f>
        <v>0</v>
      </c>
      <c r="O35" s="19">
        <f>'[5]Mau 07'!O22</f>
        <v>0</v>
      </c>
      <c r="P35" s="19">
        <f>'[5]Mau 07'!P22</f>
        <v>0</v>
      </c>
      <c r="Q35" s="19">
        <f>'[5]Mau 07'!Q22</f>
        <v>0</v>
      </c>
      <c r="R35" s="19">
        <f>'[5]Mau 07'!R22</f>
        <v>0</v>
      </c>
      <c r="S35" s="18">
        <f t="shared" si="1"/>
        <v>0</v>
      </c>
      <c r="T35" s="48">
        <f t="shared" si="5"/>
      </c>
    </row>
    <row r="36" spans="1:20" ht="15.75">
      <c r="A36" s="51">
        <v>2</v>
      </c>
      <c r="B36" s="51" t="str">
        <f>'[6]Mau 07'!B12</f>
        <v>Chi cục THADS TX Quảng Trị</v>
      </c>
      <c r="C36" s="52">
        <f t="shared" si="2"/>
        <v>6810104</v>
      </c>
      <c r="D36" s="52">
        <f>SUM(D37:D46)</f>
        <v>3681356</v>
      </c>
      <c r="E36" s="52">
        <f>SUM(E37:E46)</f>
        <v>3128748</v>
      </c>
      <c r="F36" s="52">
        <f>SUM(F37:F46)</f>
        <v>1038836</v>
      </c>
      <c r="G36" s="52">
        <f>SUM(G37:G46)</f>
        <v>0</v>
      </c>
      <c r="H36" s="52">
        <f t="shared" si="3"/>
        <v>5771268</v>
      </c>
      <c r="I36" s="52">
        <f t="shared" si="4"/>
        <v>2444922</v>
      </c>
      <c r="J36" s="52">
        <f aca="true" t="shared" si="8" ref="J36:R36">SUM(J37:J46)</f>
        <v>920938</v>
      </c>
      <c r="K36" s="52">
        <f t="shared" si="8"/>
        <v>41728</v>
      </c>
      <c r="L36" s="52">
        <f t="shared" si="8"/>
        <v>0</v>
      </c>
      <c r="M36" s="52">
        <f t="shared" si="8"/>
        <v>1480556</v>
      </c>
      <c r="N36" s="52">
        <f t="shared" si="8"/>
        <v>0</v>
      </c>
      <c r="O36" s="52">
        <f t="shared" si="8"/>
        <v>0</v>
      </c>
      <c r="P36" s="52">
        <f t="shared" si="8"/>
        <v>0</v>
      </c>
      <c r="Q36" s="52">
        <f t="shared" si="8"/>
        <v>1700</v>
      </c>
      <c r="R36" s="52">
        <f t="shared" si="8"/>
        <v>3326346</v>
      </c>
      <c r="S36" s="52">
        <f t="shared" si="1"/>
        <v>4808602</v>
      </c>
      <c r="T36" s="53">
        <f t="shared" si="5"/>
        <v>0.39374098642001665</v>
      </c>
    </row>
    <row r="37" spans="1:20" ht="15.75">
      <c r="A37" s="27" t="s">
        <v>36</v>
      </c>
      <c r="B37" s="17" t="str">
        <f>'[6]Mau 07'!B13</f>
        <v>Đào Thị Nhung</v>
      </c>
      <c r="C37" s="18">
        <f t="shared" si="2"/>
        <v>1440955</v>
      </c>
      <c r="D37" s="19">
        <f>'[6]Mau 07'!D13</f>
        <v>298131</v>
      </c>
      <c r="E37" s="19">
        <f>'[6]Mau 07'!E13</f>
        <v>1142824</v>
      </c>
      <c r="F37" s="19">
        <f>'[6]Mau 07'!F13</f>
        <v>808615</v>
      </c>
      <c r="G37" s="19">
        <f>'[6]Mau 07'!G13</f>
        <v>0</v>
      </c>
      <c r="H37" s="18">
        <f t="shared" si="3"/>
        <v>632340</v>
      </c>
      <c r="I37" s="18">
        <f t="shared" si="4"/>
        <v>628667</v>
      </c>
      <c r="J37" s="19">
        <f>'[6]Mau 07'!J13</f>
        <v>291814</v>
      </c>
      <c r="K37" s="19">
        <f>'[6]Mau 07'!K13</f>
        <v>1</v>
      </c>
      <c r="L37" s="19">
        <f>'[6]Mau 07'!L13</f>
        <v>0</v>
      </c>
      <c r="M37" s="19">
        <f>'[6]Mau 07'!M13</f>
        <v>336852</v>
      </c>
      <c r="N37" s="19">
        <f>'[6]Mau 07'!N13</f>
        <v>0</v>
      </c>
      <c r="O37" s="19">
        <f>'[6]Mau 07'!O13</f>
        <v>0</v>
      </c>
      <c r="P37" s="19">
        <f>'[6]Mau 07'!P13</f>
        <v>0</v>
      </c>
      <c r="Q37" s="19">
        <f>'[6]Mau 07'!Q13</f>
        <v>0</v>
      </c>
      <c r="R37" s="19">
        <f>'[6]Mau 07'!R13</f>
        <v>3673</v>
      </c>
      <c r="S37" s="18">
        <f t="shared" si="1"/>
        <v>340525</v>
      </c>
      <c r="T37" s="48">
        <f t="shared" si="5"/>
        <v>0.46418055981942746</v>
      </c>
    </row>
    <row r="38" spans="1:20" ht="15.75">
      <c r="A38" s="27" t="s">
        <v>37</v>
      </c>
      <c r="B38" s="17" t="str">
        <f>'[6]Mau 07'!B14</f>
        <v>Nguyễn Ngọc Lành</v>
      </c>
      <c r="C38" s="18">
        <f t="shared" si="2"/>
        <v>2199748</v>
      </c>
      <c r="D38" s="19">
        <f>'[6]Mau 07'!D14</f>
        <v>307214</v>
      </c>
      <c r="E38" s="19">
        <f>'[6]Mau 07'!E14</f>
        <v>1892534</v>
      </c>
      <c r="F38" s="19">
        <f>'[6]Mau 07'!F14</f>
        <v>230221</v>
      </c>
      <c r="G38" s="19">
        <f>'[6]Mau 07'!G14</f>
        <v>0</v>
      </c>
      <c r="H38" s="18">
        <f t="shared" si="3"/>
        <v>1969527</v>
      </c>
      <c r="I38" s="18">
        <f t="shared" si="4"/>
        <v>1699114</v>
      </c>
      <c r="J38" s="19">
        <f>'[6]Mau 07'!J14</f>
        <v>534879</v>
      </c>
      <c r="K38" s="19">
        <f>'[6]Mau 07'!K14</f>
        <v>29031</v>
      </c>
      <c r="L38" s="19">
        <f>'[6]Mau 07'!L14</f>
        <v>0</v>
      </c>
      <c r="M38" s="19">
        <f>'[6]Mau 07'!M14</f>
        <v>1135204</v>
      </c>
      <c r="N38" s="19">
        <f>'[6]Mau 07'!N14</f>
        <v>0</v>
      </c>
      <c r="O38" s="19">
        <f>'[6]Mau 07'!O14</f>
        <v>0</v>
      </c>
      <c r="P38" s="19">
        <f>'[6]Mau 07'!P14</f>
        <v>0</v>
      </c>
      <c r="Q38" s="19">
        <f>'[6]Mau 07'!Q14</f>
        <v>0</v>
      </c>
      <c r="R38" s="19">
        <f>'[6]Mau 07'!R14</f>
        <v>270413</v>
      </c>
      <c r="S38" s="18">
        <f t="shared" si="1"/>
        <v>1405617</v>
      </c>
      <c r="T38" s="48">
        <f t="shared" si="5"/>
        <v>0.33188473522082684</v>
      </c>
    </row>
    <row r="39" spans="1:20" ht="15.75">
      <c r="A39" s="27" t="s">
        <v>38</v>
      </c>
      <c r="B39" s="17" t="str">
        <f>'[6]Mau 07'!B15</f>
        <v>Phan Văn Tăng</v>
      </c>
      <c r="C39" s="18">
        <f t="shared" si="2"/>
        <v>3169401</v>
      </c>
      <c r="D39" s="19">
        <f>'[6]Mau 07'!D15</f>
        <v>3076011</v>
      </c>
      <c r="E39" s="19">
        <f>'[6]Mau 07'!E15</f>
        <v>93390</v>
      </c>
      <c r="F39" s="19">
        <f>'[6]Mau 07'!F15</f>
        <v>0</v>
      </c>
      <c r="G39" s="19">
        <f>'[6]Mau 07'!G15</f>
        <v>0</v>
      </c>
      <c r="H39" s="18">
        <f t="shared" si="3"/>
        <v>3169401</v>
      </c>
      <c r="I39" s="18">
        <f t="shared" si="4"/>
        <v>117141</v>
      </c>
      <c r="J39" s="19">
        <f>'[6]Mau 07'!J15</f>
        <v>94245</v>
      </c>
      <c r="K39" s="19">
        <f>'[6]Mau 07'!K15</f>
        <v>12696</v>
      </c>
      <c r="L39" s="19">
        <f>'[6]Mau 07'!L15</f>
        <v>0</v>
      </c>
      <c r="M39" s="19">
        <f>'[6]Mau 07'!M15</f>
        <v>8500</v>
      </c>
      <c r="N39" s="19">
        <f>'[6]Mau 07'!N15</f>
        <v>0</v>
      </c>
      <c r="O39" s="19">
        <f>'[6]Mau 07'!O15</f>
        <v>0</v>
      </c>
      <c r="P39" s="19">
        <f>'[6]Mau 07'!P15</f>
        <v>0</v>
      </c>
      <c r="Q39" s="19">
        <f>'[6]Mau 07'!Q15</f>
        <v>1700</v>
      </c>
      <c r="R39" s="19">
        <f>'[6]Mau 07'!R15</f>
        <v>3052260</v>
      </c>
      <c r="S39" s="18">
        <f t="shared" si="1"/>
        <v>3062460</v>
      </c>
      <c r="T39" s="48">
        <f t="shared" si="5"/>
        <v>0.912925448818091</v>
      </c>
    </row>
    <row r="40" spans="1:20" ht="15.75" customHeight="1" hidden="1">
      <c r="A40" s="27" t="s">
        <v>39</v>
      </c>
      <c r="B40" s="17" t="str">
        <f>'[6]Mau 07'!B16</f>
        <v>Chấp hành viên …</v>
      </c>
      <c r="C40" s="18">
        <f t="shared" si="2"/>
        <v>0</v>
      </c>
      <c r="D40" s="19">
        <f>'[6]Mau 07'!D16</f>
        <v>0</v>
      </c>
      <c r="E40" s="19">
        <f>'[6]Mau 07'!E16</f>
        <v>0</v>
      </c>
      <c r="F40" s="19">
        <f>'[6]Mau 07'!F16</f>
        <v>0</v>
      </c>
      <c r="G40" s="19">
        <f>'[6]Mau 07'!G16</f>
        <v>0</v>
      </c>
      <c r="H40" s="18">
        <f t="shared" si="3"/>
        <v>0</v>
      </c>
      <c r="I40" s="18">
        <f t="shared" si="4"/>
        <v>0</v>
      </c>
      <c r="J40" s="19">
        <f>'[6]Mau 07'!J16</f>
        <v>0</v>
      </c>
      <c r="K40" s="19">
        <f>'[6]Mau 07'!K16</f>
        <v>0</v>
      </c>
      <c r="L40" s="19">
        <f>'[6]Mau 07'!L16</f>
        <v>0</v>
      </c>
      <c r="M40" s="19">
        <f>'[6]Mau 07'!M16</f>
        <v>0</v>
      </c>
      <c r="N40" s="19">
        <f>'[6]Mau 07'!N16</f>
        <v>0</v>
      </c>
      <c r="O40" s="19">
        <f>'[6]Mau 07'!O16</f>
        <v>0</v>
      </c>
      <c r="P40" s="19">
        <f>'[6]Mau 07'!P16</f>
        <v>0</v>
      </c>
      <c r="Q40" s="19">
        <f>'[6]Mau 07'!Q16</f>
        <v>0</v>
      </c>
      <c r="R40" s="19">
        <f>'[6]Mau 07'!R16</f>
        <v>0</v>
      </c>
      <c r="S40" s="18">
        <f t="shared" si="1"/>
        <v>0</v>
      </c>
      <c r="T40" s="48">
        <f t="shared" si="5"/>
      </c>
    </row>
    <row r="41" spans="1:20" ht="15.75" customHeight="1" hidden="1">
      <c r="A41" s="27" t="s">
        <v>40</v>
      </c>
      <c r="B41" s="17" t="str">
        <f>'[6]Mau 07'!B17</f>
        <v>Chấp hành viên …</v>
      </c>
      <c r="C41" s="18">
        <f t="shared" si="2"/>
        <v>0</v>
      </c>
      <c r="D41" s="19">
        <f>'[6]Mau 07'!D17</f>
        <v>0</v>
      </c>
      <c r="E41" s="19">
        <f>'[6]Mau 07'!E17</f>
        <v>0</v>
      </c>
      <c r="F41" s="19">
        <f>'[6]Mau 07'!F17</f>
        <v>0</v>
      </c>
      <c r="G41" s="19">
        <f>'[6]Mau 07'!G17</f>
        <v>0</v>
      </c>
      <c r="H41" s="18">
        <f t="shared" si="3"/>
        <v>0</v>
      </c>
      <c r="I41" s="18">
        <f t="shared" si="4"/>
        <v>0</v>
      </c>
      <c r="J41" s="19">
        <f>'[6]Mau 07'!J17</f>
        <v>0</v>
      </c>
      <c r="K41" s="19">
        <f>'[6]Mau 07'!K17</f>
        <v>0</v>
      </c>
      <c r="L41" s="19">
        <f>'[6]Mau 07'!L17</f>
        <v>0</v>
      </c>
      <c r="M41" s="19">
        <f>'[6]Mau 07'!M17</f>
        <v>0</v>
      </c>
      <c r="N41" s="19">
        <f>'[6]Mau 07'!N17</f>
        <v>0</v>
      </c>
      <c r="O41" s="19">
        <f>'[6]Mau 07'!O17</f>
        <v>0</v>
      </c>
      <c r="P41" s="19">
        <f>'[6]Mau 07'!P17</f>
        <v>0</v>
      </c>
      <c r="Q41" s="19">
        <f>'[6]Mau 07'!Q17</f>
        <v>0</v>
      </c>
      <c r="R41" s="19">
        <f>'[6]Mau 07'!R17</f>
        <v>0</v>
      </c>
      <c r="S41" s="18">
        <f t="shared" si="1"/>
        <v>0</v>
      </c>
      <c r="T41" s="48">
        <f t="shared" si="5"/>
      </c>
    </row>
    <row r="42" spans="1:20" ht="15.75" customHeight="1" hidden="1">
      <c r="A42" s="27" t="s">
        <v>41</v>
      </c>
      <c r="B42" s="17" t="str">
        <f>'[6]Mau 07'!B18</f>
        <v>Chấp hành viên …</v>
      </c>
      <c r="C42" s="18">
        <f t="shared" si="2"/>
        <v>0</v>
      </c>
      <c r="D42" s="19">
        <f>'[6]Mau 07'!D18</f>
        <v>0</v>
      </c>
      <c r="E42" s="19">
        <f>'[6]Mau 07'!E18</f>
        <v>0</v>
      </c>
      <c r="F42" s="19">
        <f>'[6]Mau 07'!F18</f>
        <v>0</v>
      </c>
      <c r="G42" s="19">
        <f>'[6]Mau 07'!G18</f>
        <v>0</v>
      </c>
      <c r="H42" s="18">
        <f t="shared" si="3"/>
        <v>0</v>
      </c>
      <c r="I42" s="18">
        <f t="shared" si="4"/>
        <v>0</v>
      </c>
      <c r="J42" s="19">
        <f>'[6]Mau 07'!J18</f>
        <v>0</v>
      </c>
      <c r="K42" s="19">
        <f>'[6]Mau 07'!K18</f>
        <v>0</v>
      </c>
      <c r="L42" s="19">
        <f>'[6]Mau 07'!L18</f>
        <v>0</v>
      </c>
      <c r="M42" s="19">
        <f>'[6]Mau 07'!M18</f>
        <v>0</v>
      </c>
      <c r="N42" s="19">
        <f>'[6]Mau 07'!N18</f>
        <v>0</v>
      </c>
      <c r="O42" s="19">
        <f>'[6]Mau 07'!O18</f>
        <v>0</v>
      </c>
      <c r="P42" s="19">
        <f>'[6]Mau 07'!P18</f>
        <v>0</v>
      </c>
      <c r="Q42" s="19">
        <f>'[6]Mau 07'!Q18</f>
        <v>0</v>
      </c>
      <c r="R42" s="19">
        <f>'[6]Mau 07'!R18</f>
        <v>0</v>
      </c>
      <c r="S42" s="18">
        <f t="shared" si="1"/>
        <v>0</v>
      </c>
      <c r="T42" s="48">
        <f t="shared" si="5"/>
      </c>
    </row>
    <row r="43" spans="1:20" ht="15.75" customHeight="1" hidden="1">
      <c r="A43" s="27" t="s">
        <v>42</v>
      </c>
      <c r="B43" s="17" t="str">
        <f>'[6]Mau 07'!B19</f>
        <v>Chấp hành viên …</v>
      </c>
      <c r="C43" s="18">
        <f t="shared" si="2"/>
        <v>0</v>
      </c>
      <c r="D43" s="19">
        <f>'[6]Mau 07'!D19</f>
        <v>0</v>
      </c>
      <c r="E43" s="19">
        <f>'[6]Mau 07'!E19</f>
        <v>0</v>
      </c>
      <c r="F43" s="19">
        <f>'[6]Mau 07'!F19</f>
        <v>0</v>
      </c>
      <c r="G43" s="19">
        <f>'[6]Mau 07'!G19</f>
        <v>0</v>
      </c>
      <c r="H43" s="18">
        <f t="shared" si="3"/>
        <v>0</v>
      </c>
      <c r="I43" s="18">
        <f t="shared" si="4"/>
        <v>0</v>
      </c>
      <c r="J43" s="19">
        <f>'[6]Mau 07'!J19</f>
        <v>0</v>
      </c>
      <c r="K43" s="19">
        <f>'[6]Mau 07'!K19</f>
        <v>0</v>
      </c>
      <c r="L43" s="19">
        <f>'[6]Mau 07'!L19</f>
        <v>0</v>
      </c>
      <c r="M43" s="19">
        <f>'[6]Mau 07'!M19</f>
        <v>0</v>
      </c>
      <c r="N43" s="19">
        <f>'[6]Mau 07'!N19</f>
        <v>0</v>
      </c>
      <c r="O43" s="19">
        <f>'[6]Mau 07'!O19</f>
        <v>0</v>
      </c>
      <c r="P43" s="19">
        <f>'[6]Mau 07'!P19</f>
        <v>0</v>
      </c>
      <c r="Q43" s="19">
        <f>'[6]Mau 07'!Q19</f>
        <v>0</v>
      </c>
      <c r="R43" s="19">
        <f>'[6]Mau 07'!R19</f>
        <v>0</v>
      </c>
      <c r="S43" s="18">
        <f t="shared" si="1"/>
        <v>0</v>
      </c>
      <c r="T43" s="48">
        <f t="shared" si="5"/>
      </c>
    </row>
    <row r="44" spans="1:20" ht="15.75" customHeight="1" hidden="1">
      <c r="A44" s="27" t="s">
        <v>43</v>
      </c>
      <c r="B44" s="17" t="str">
        <f>'[6]Mau 07'!B20</f>
        <v>Chấp hành viên …</v>
      </c>
      <c r="C44" s="18">
        <f t="shared" si="2"/>
        <v>0</v>
      </c>
      <c r="D44" s="19">
        <f>'[6]Mau 07'!D20</f>
        <v>0</v>
      </c>
      <c r="E44" s="19">
        <f>'[6]Mau 07'!E20</f>
        <v>0</v>
      </c>
      <c r="F44" s="19">
        <f>'[6]Mau 07'!F20</f>
        <v>0</v>
      </c>
      <c r="G44" s="19">
        <f>'[6]Mau 07'!G20</f>
        <v>0</v>
      </c>
      <c r="H44" s="18">
        <f t="shared" si="3"/>
        <v>0</v>
      </c>
      <c r="I44" s="18">
        <f t="shared" si="4"/>
        <v>0</v>
      </c>
      <c r="J44" s="19">
        <f>'[6]Mau 07'!J20</f>
        <v>0</v>
      </c>
      <c r="K44" s="19">
        <f>'[6]Mau 07'!K20</f>
        <v>0</v>
      </c>
      <c r="L44" s="19">
        <f>'[6]Mau 07'!L20</f>
        <v>0</v>
      </c>
      <c r="M44" s="19">
        <f>'[6]Mau 07'!M20</f>
        <v>0</v>
      </c>
      <c r="N44" s="19">
        <f>'[6]Mau 07'!N20</f>
        <v>0</v>
      </c>
      <c r="O44" s="19">
        <f>'[6]Mau 07'!O20</f>
        <v>0</v>
      </c>
      <c r="P44" s="19">
        <f>'[6]Mau 07'!P20</f>
        <v>0</v>
      </c>
      <c r="Q44" s="19">
        <f>'[6]Mau 07'!Q20</f>
        <v>0</v>
      </c>
      <c r="R44" s="19">
        <f>'[6]Mau 07'!R20</f>
        <v>0</v>
      </c>
      <c r="S44" s="18">
        <f t="shared" si="1"/>
        <v>0</v>
      </c>
      <c r="T44" s="48">
        <f t="shared" si="5"/>
      </c>
    </row>
    <row r="45" spans="1:20" ht="15.75" customHeight="1" hidden="1">
      <c r="A45" s="27" t="s">
        <v>44</v>
      </c>
      <c r="B45" s="17" t="str">
        <f>'[6]Mau 07'!B21</f>
        <v>Chấp hành viên …</v>
      </c>
      <c r="C45" s="18">
        <f t="shared" si="2"/>
        <v>0</v>
      </c>
      <c r="D45" s="19">
        <f>'[6]Mau 07'!D21</f>
        <v>0</v>
      </c>
      <c r="E45" s="19">
        <f>'[6]Mau 07'!E21</f>
        <v>0</v>
      </c>
      <c r="F45" s="19">
        <f>'[6]Mau 07'!F21</f>
        <v>0</v>
      </c>
      <c r="G45" s="19">
        <f>'[6]Mau 07'!G21</f>
        <v>0</v>
      </c>
      <c r="H45" s="18">
        <f t="shared" si="3"/>
        <v>0</v>
      </c>
      <c r="I45" s="18">
        <f t="shared" si="4"/>
        <v>0</v>
      </c>
      <c r="J45" s="19">
        <f>'[6]Mau 07'!J21</f>
        <v>0</v>
      </c>
      <c r="K45" s="19">
        <f>'[6]Mau 07'!K21</f>
        <v>0</v>
      </c>
      <c r="L45" s="19">
        <f>'[6]Mau 07'!L21</f>
        <v>0</v>
      </c>
      <c r="M45" s="19">
        <f>'[6]Mau 07'!M21</f>
        <v>0</v>
      </c>
      <c r="N45" s="19">
        <f>'[6]Mau 07'!N21</f>
        <v>0</v>
      </c>
      <c r="O45" s="19">
        <f>'[6]Mau 07'!O21</f>
        <v>0</v>
      </c>
      <c r="P45" s="19">
        <f>'[6]Mau 07'!P21</f>
        <v>0</v>
      </c>
      <c r="Q45" s="19">
        <f>'[6]Mau 07'!Q21</f>
        <v>0</v>
      </c>
      <c r="R45" s="19">
        <f>'[6]Mau 07'!R21</f>
        <v>0</v>
      </c>
      <c r="S45" s="18">
        <f t="shared" si="1"/>
        <v>0</v>
      </c>
      <c r="T45" s="48">
        <f t="shared" si="5"/>
      </c>
    </row>
    <row r="46" spans="1:20" ht="15.75" customHeight="1" hidden="1">
      <c r="A46" s="27" t="s">
        <v>45</v>
      </c>
      <c r="B46" s="17" t="str">
        <f>'[6]Mau 07'!B22</f>
        <v>Chấp hành viên …</v>
      </c>
      <c r="C46" s="18">
        <f t="shared" si="2"/>
        <v>0</v>
      </c>
      <c r="D46" s="19">
        <f>'[6]Mau 07'!D22</f>
        <v>0</v>
      </c>
      <c r="E46" s="19">
        <f>'[6]Mau 07'!E22</f>
        <v>0</v>
      </c>
      <c r="F46" s="19">
        <f>'[6]Mau 07'!F22</f>
        <v>0</v>
      </c>
      <c r="G46" s="19">
        <f>'[6]Mau 07'!G22</f>
        <v>0</v>
      </c>
      <c r="H46" s="18">
        <f t="shared" si="3"/>
        <v>0</v>
      </c>
      <c r="I46" s="18">
        <f t="shared" si="4"/>
        <v>0</v>
      </c>
      <c r="J46" s="19">
        <f>'[6]Mau 07'!J22</f>
        <v>0</v>
      </c>
      <c r="K46" s="19">
        <f>'[6]Mau 07'!K22</f>
        <v>0</v>
      </c>
      <c r="L46" s="19">
        <f>'[6]Mau 07'!L22</f>
        <v>0</v>
      </c>
      <c r="M46" s="19">
        <f>'[6]Mau 07'!M22</f>
        <v>0</v>
      </c>
      <c r="N46" s="19">
        <f>'[6]Mau 07'!N22</f>
        <v>0</v>
      </c>
      <c r="O46" s="19">
        <f>'[6]Mau 07'!O22</f>
        <v>0</v>
      </c>
      <c r="P46" s="19">
        <f>'[6]Mau 07'!P22</f>
        <v>0</v>
      </c>
      <c r="Q46" s="19">
        <f>'[6]Mau 07'!Q22</f>
        <v>0</v>
      </c>
      <c r="R46" s="19">
        <f>'[6]Mau 07'!R22</f>
        <v>0</v>
      </c>
      <c r="S46" s="18">
        <f t="shared" si="1"/>
        <v>0</v>
      </c>
      <c r="T46" s="48">
        <f t="shared" si="5"/>
      </c>
    </row>
    <row r="47" spans="1:20" ht="15.75">
      <c r="A47" s="51">
        <v>3</v>
      </c>
      <c r="B47" s="51" t="str">
        <f>'[7]Mau 07'!B12</f>
        <v>Chi cục THADS huyện Vĩnh Linh</v>
      </c>
      <c r="C47" s="52">
        <f t="shared" si="2"/>
        <v>5041260</v>
      </c>
      <c r="D47" s="52">
        <f>SUM(D48:D57)</f>
        <v>3083686</v>
      </c>
      <c r="E47" s="52">
        <f>SUM(E48:E57)</f>
        <v>1957574</v>
      </c>
      <c r="F47" s="52">
        <f>SUM(F48:F57)</f>
        <v>44500</v>
      </c>
      <c r="G47" s="52">
        <f>SUM(G48:G57)</f>
        <v>0</v>
      </c>
      <c r="H47" s="52">
        <f t="shared" si="3"/>
        <v>4996760</v>
      </c>
      <c r="I47" s="52">
        <f t="shared" si="4"/>
        <v>2719925</v>
      </c>
      <c r="J47" s="52">
        <f aca="true" t="shared" si="9" ref="J47:R47">SUM(J48:J57)</f>
        <v>2135893</v>
      </c>
      <c r="K47" s="52">
        <f t="shared" si="9"/>
        <v>122905</v>
      </c>
      <c r="L47" s="52">
        <f t="shared" si="9"/>
        <v>0</v>
      </c>
      <c r="M47" s="52">
        <f t="shared" si="9"/>
        <v>461127</v>
      </c>
      <c r="N47" s="52">
        <f t="shared" si="9"/>
        <v>0</v>
      </c>
      <c r="O47" s="52">
        <f t="shared" si="9"/>
        <v>0</v>
      </c>
      <c r="P47" s="52">
        <f t="shared" si="9"/>
        <v>0</v>
      </c>
      <c r="Q47" s="52">
        <f t="shared" si="9"/>
        <v>0</v>
      </c>
      <c r="R47" s="52">
        <f t="shared" si="9"/>
        <v>2276835</v>
      </c>
      <c r="S47" s="52">
        <f t="shared" si="1"/>
        <v>2737962</v>
      </c>
      <c r="T47" s="53">
        <f t="shared" si="5"/>
        <v>0.830463339981801</v>
      </c>
    </row>
    <row r="48" spans="1:20" ht="15.75">
      <c r="A48" s="27" t="s">
        <v>36</v>
      </c>
      <c r="B48" s="17" t="str">
        <f>'[7]Mau 07'!B13</f>
        <v>Trần Văn Minh</v>
      </c>
      <c r="C48" s="18">
        <f t="shared" si="2"/>
        <v>23455</v>
      </c>
      <c r="D48" s="19">
        <f>'[7]Mau 07'!D13</f>
        <v>0</v>
      </c>
      <c r="E48" s="19">
        <f>'[7]Mau 07'!E13</f>
        <v>23455</v>
      </c>
      <c r="F48" s="19">
        <f>'[7]Mau 07'!F13</f>
        <v>0</v>
      </c>
      <c r="G48" s="19">
        <f>'[7]Mau 07'!G13</f>
        <v>0</v>
      </c>
      <c r="H48" s="18">
        <f t="shared" si="3"/>
        <v>23455</v>
      </c>
      <c r="I48" s="18">
        <f t="shared" si="4"/>
        <v>23455</v>
      </c>
      <c r="J48" s="19">
        <f>'[7]Mau 07'!J13</f>
        <v>23455</v>
      </c>
      <c r="K48" s="19">
        <f>'[7]Mau 07'!K13</f>
        <v>0</v>
      </c>
      <c r="L48" s="19">
        <f>'[7]Mau 07'!L13</f>
        <v>0</v>
      </c>
      <c r="M48" s="19">
        <f>'[7]Mau 07'!M13</f>
        <v>0</v>
      </c>
      <c r="N48" s="19">
        <f>'[7]Mau 07'!N13</f>
        <v>0</v>
      </c>
      <c r="O48" s="19">
        <f>'[7]Mau 07'!O13</f>
        <v>0</v>
      </c>
      <c r="P48" s="19">
        <f>'[7]Mau 07'!P13</f>
        <v>0</v>
      </c>
      <c r="Q48" s="19">
        <f>'[7]Mau 07'!Q13</f>
        <v>0</v>
      </c>
      <c r="R48" s="19">
        <f>'[7]Mau 07'!R13</f>
        <v>0</v>
      </c>
      <c r="S48" s="18">
        <f t="shared" si="1"/>
        <v>0</v>
      </c>
      <c r="T48" s="48">
        <f t="shared" si="5"/>
        <v>1</v>
      </c>
    </row>
    <row r="49" spans="1:20" ht="15.75">
      <c r="A49" s="27" t="s">
        <v>37</v>
      </c>
      <c r="B49" s="17" t="str">
        <f>'[7]Mau 07'!B14</f>
        <v>Lê Xuân Ninh</v>
      </c>
      <c r="C49" s="18">
        <f t="shared" si="2"/>
        <v>726766</v>
      </c>
      <c r="D49" s="19">
        <f>'[7]Mau 07'!D14</f>
        <v>432870</v>
      </c>
      <c r="E49" s="19">
        <f>'[7]Mau 07'!E14</f>
        <v>293896</v>
      </c>
      <c r="F49" s="19">
        <f>'[7]Mau 07'!F14</f>
        <v>44500</v>
      </c>
      <c r="G49" s="19">
        <f>'[7]Mau 07'!G14</f>
        <v>0</v>
      </c>
      <c r="H49" s="18">
        <f t="shared" si="3"/>
        <v>682266</v>
      </c>
      <c r="I49" s="18">
        <f t="shared" si="4"/>
        <v>277940</v>
      </c>
      <c r="J49" s="19">
        <f>'[7]Mau 07'!J14</f>
        <v>267280</v>
      </c>
      <c r="K49" s="19">
        <f>'[7]Mau 07'!K14</f>
        <v>4900</v>
      </c>
      <c r="L49" s="19">
        <f>'[7]Mau 07'!L14</f>
        <v>0</v>
      </c>
      <c r="M49" s="19">
        <f>'[7]Mau 07'!M14</f>
        <v>5760</v>
      </c>
      <c r="N49" s="19">
        <f>'[7]Mau 07'!N14</f>
        <v>0</v>
      </c>
      <c r="O49" s="19">
        <f>'[7]Mau 07'!O14</f>
        <v>0</v>
      </c>
      <c r="P49" s="19">
        <f>'[7]Mau 07'!P14</f>
        <v>0</v>
      </c>
      <c r="Q49" s="19">
        <f>'[7]Mau 07'!Q14</f>
        <v>0</v>
      </c>
      <c r="R49" s="19">
        <f>'[7]Mau 07'!R14</f>
        <v>404326</v>
      </c>
      <c r="S49" s="18">
        <f t="shared" si="1"/>
        <v>410086</v>
      </c>
      <c r="T49" s="48">
        <f t="shared" si="5"/>
        <v>0.9792761027559905</v>
      </c>
    </row>
    <row r="50" spans="1:20" ht="15.75">
      <c r="A50" s="27" t="s">
        <v>38</v>
      </c>
      <c r="B50" s="17" t="str">
        <f>'[7]Mau 07'!B15</f>
        <v>Tạ Công Tuấn</v>
      </c>
      <c r="C50" s="18">
        <f t="shared" si="2"/>
        <v>1315113</v>
      </c>
      <c r="D50" s="19">
        <f>'[7]Mau 07'!D15</f>
        <v>1112174</v>
      </c>
      <c r="E50" s="19">
        <f>'[7]Mau 07'!E15</f>
        <v>202939</v>
      </c>
      <c r="F50" s="19">
        <f>'[7]Mau 07'!F15</f>
        <v>0</v>
      </c>
      <c r="G50" s="19">
        <f>'[7]Mau 07'!G15</f>
        <v>0</v>
      </c>
      <c r="H50" s="18">
        <f t="shared" si="3"/>
        <v>1315113</v>
      </c>
      <c r="I50" s="18">
        <f t="shared" si="4"/>
        <v>217114</v>
      </c>
      <c r="J50" s="19">
        <f>'[7]Mau 07'!J15</f>
        <v>180114</v>
      </c>
      <c r="K50" s="19">
        <f>'[7]Mau 07'!K15</f>
        <v>0</v>
      </c>
      <c r="L50" s="19">
        <f>'[7]Mau 07'!L15</f>
        <v>0</v>
      </c>
      <c r="M50" s="19">
        <f>'[7]Mau 07'!M15</f>
        <v>37000</v>
      </c>
      <c r="N50" s="19">
        <f>'[7]Mau 07'!N15</f>
        <v>0</v>
      </c>
      <c r="O50" s="19">
        <f>'[7]Mau 07'!O15</f>
        <v>0</v>
      </c>
      <c r="P50" s="19">
        <f>'[7]Mau 07'!P15</f>
        <v>0</v>
      </c>
      <c r="Q50" s="19">
        <f>'[7]Mau 07'!Q15</f>
        <v>0</v>
      </c>
      <c r="R50" s="19">
        <f>'[7]Mau 07'!R15</f>
        <v>1097999</v>
      </c>
      <c r="S50" s="18">
        <f t="shared" si="1"/>
        <v>1134999</v>
      </c>
      <c r="T50" s="48">
        <f t="shared" si="5"/>
        <v>0.8295826155844395</v>
      </c>
    </row>
    <row r="51" spans="1:20" ht="15.75">
      <c r="A51" s="27" t="s">
        <v>39</v>
      </c>
      <c r="B51" s="17" t="str">
        <f>'[7]Mau 07'!B16</f>
        <v>Lê Thị Hải Châu</v>
      </c>
      <c r="C51" s="18">
        <f t="shared" si="2"/>
        <v>1426588</v>
      </c>
      <c r="D51" s="19">
        <f>'[7]Mau 07'!D16</f>
        <v>659752</v>
      </c>
      <c r="E51" s="19">
        <f>'[7]Mau 07'!E16</f>
        <v>766836</v>
      </c>
      <c r="F51" s="19">
        <f>'[7]Mau 07'!F16</f>
        <v>0</v>
      </c>
      <c r="G51" s="19">
        <f>'[7]Mau 07'!G16</f>
        <v>0</v>
      </c>
      <c r="H51" s="18">
        <f t="shared" si="3"/>
        <v>1426588</v>
      </c>
      <c r="I51" s="18">
        <f t="shared" si="4"/>
        <v>1030541</v>
      </c>
      <c r="J51" s="19">
        <f>'[7]Mau 07'!J16</f>
        <v>540669</v>
      </c>
      <c r="K51" s="19">
        <f>'[7]Mau 07'!K16</f>
        <v>71505</v>
      </c>
      <c r="L51" s="19">
        <f>'[7]Mau 07'!L16</f>
        <v>0</v>
      </c>
      <c r="M51" s="19">
        <f>'[7]Mau 07'!M16</f>
        <v>418367</v>
      </c>
      <c r="N51" s="19">
        <f>'[7]Mau 07'!N16</f>
        <v>0</v>
      </c>
      <c r="O51" s="19">
        <f>'[7]Mau 07'!O16</f>
        <v>0</v>
      </c>
      <c r="P51" s="19">
        <f>'[7]Mau 07'!P16</f>
        <v>0</v>
      </c>
      <c r="Q51" s="19">
        <f>'[7]Mau 07'!Q16</f>
        <v>0</v>
      </c>
      <c r="R51" s="19">
        <f>'[7]Mau 07'!R16</f>
        <v>396047</v>
      </c>
      <c r="S51" s="18">
        <f t="shared" si="1"/>
        <v>814414</v>
      </c>
      <c r="T51" s="48">
        <f t="shared" si="5"/>
        <v>0.5940316785067261</v>
      </c>
    </row>
    <row r="52" spans="1:20" ht="15.75">
      <c r="A52" s="27" t="s">
        <v>40</v>
      </c>
      <c r="B52" s="17" t="str">
        <f>'[7]Mau 07'!B17</f>
        <v>Trần Thị Phượng</v>
      </c>
      <c r="C52" s="18">
        <f t="shared" si="2"/>
        <v>1549338</v>
      </c>
      <c r="D52" s="19">
        <f>'[7]Mau 07'!D17</f>
        <v>878890</v>
      </c>
      <c r="E52" s="19">
        <f>'[7]Mau 07'!E17</f>
        <v>670448</v>
      </c>
      <c r="F52" s="19">
        <f>'[7]Mau 07'!F17</f>
        <v>0</v>
      </c>
      <c r="G52" s="19">
        <f>'[7]Mau 07'!G17</f>
        <v>0</v>
      </c>
      <c r="H52" s="18">
        <f t="shared" si="3"/>
        <v>1549338</v>
      </c>
      <c r="I52" s="18">
        <f t="shared" si="4"/>
        <v>1170875</v>
      </c>
      <c r="J52" s="19">
        <f>'[7]Mau 07'!J17</f>
        <v>1124375</v>
      </c>
      <c r="K52" s="19">
        <f>'[7]Mau 07'!K17</f>
        <v>46500</v>
      </c>
      <c r="L52" s="19">
        <f>'[7]Mau 07'!L17</f>
        <v>0</v>
      </c>
      <c r="M52" s="19">
        <f>'[7]Mau 07'!M17</f>
        <v>0</v>
      </c>
      <c r="N52" s="19">
        <f>'[7]Mau 07'!N17</f>
        <v>0</v>
      </c>
      <c r="O52" s="19">
        <f>'[7]Mau 07'!O17</f>
        <v>0</v>
      </c>
      <c r="P52" s="19">
        <f>'[7]Mau 07'!P17</f>
        <v>0</v>
      </c>
      <c r="Q52" s="19">
        <f>'[7]Mau 07'!Q17</f>
        <v>0</v>
      </c>
      <c r="R52" s="19">
        <f>'[7]Mau 07'!R17</f>
        <v>378463</v>
      </c>
      <c r="S52" s="18">
        <f t="shared" si="1"/>
        <v>378463</v>
      </c>
      <c r="T52" s="48">
        <f t="shared" si="5"/>
        <v>1</v>
      </c>
    </row>
    <row r="53" spans="1:20" ht="15.75" customHeight="1" hidden="1">
      <c r="A53" s="27" t="s">
        <v>41</v>
      </c>
      <c r="B53" s="17" t="str">
        <f>'[7]Mau 07'!B18</f>
        <v>Chấp hành viên …</v>
      </c>
      <c r="C53" s="18">
        <f t="shared" si="2"/>
        <v>0</v>
      </c>
      <c r="D53" s="19">
        <f>'[7]Mau 07'!D18</f>
        <v>0</v>
      </c>
      <c r="E53" s="19">
        <f>'[7]Mau 07'!E18</f>
        <v>0</v>
      </c>
      <c r="F53" s="19">
        <f>'[7]Mau 07'!F18</f>
        <v>0</v>
      </c>
      <c r="G53" s="19">
        <f>'[7]Mau 07'!G18</f>
        <v>0</v>
      </c>
      <c r="H53" s="18">
        <f t="shared" si="3"/>
        <v>0</v>
      </c>
      <c r="I53" s="18">
        <f t="shared" si="4"/>
        <v>0</v>
      </c>
      <c r="J53" s="19">
        <f>'[7]Mau 07'!J18</f>
        <v>0</v>
      </c>
      <c r="K53" s="19">
        <f>'[7]Mau 07'!K18</f>
        <v>0</v>
      </c>
      <c r="L53" s="19">
        <f>'[7]Mau 07'!L18</f>
        <v>0</v>
      </c>
      <c r="M53" s="19">
        <f>'[7]Mau 07'!M18</f>
        <v>0</v>
      </c>
      <c r="N53" s="19">
        <f>'[7]Mau 07'!N18</f>
        <v>0</v>
      </c>
      <c r="O53" s="19">
        <f>'[7]Mau 07'!O18</f>
        <v>0</v>
      </c>
      <c r="P53" s="19">
        <f>'[7]Mau 07'!P18</f>
        <v>0</v>
      </c>
      <c r="Q53" s="19">
        <f>'[7]Mau 07'!Q18</f>
        <v>0</v>
      </c>
      <c r="R53" s="19">
        <f>'[7]Mau 07'!R18</f>
        <v>0</v>
      </c>
      <c r="S53" s="18">
        <f t="shared" si="1"/>
        <v>0</v>
      </c>
      <c r="T53" s="48">
        <f t="shared" si="5"/>
      </c>
    </row>
    <row r="54" spans="1:20" ht="15.75" customHeight="1" hidden="1">
      <c r="A54" s="27" t="s">
        <v>42</v>
      </c>
      <c r="B54" s="17" t="str">
        <f>'[7]Mau 07'!B19</f>
        <v>Chấp hành viên …</v>
      </c>
      <c r="C54" s="18">
        <f t="shared" si="2"/>
        <v>0</v>
      </c>
      <c r="D54" s="19">
        <f>'[7]Mau 07'!D19</f>
        <v>0</v>
      </c>
      <c r="E54" s="19">
        <f>'[7]Mau 07'!E19</f>
        <v>0</v>
      </c>
      <c r="F54" s="19">
        <f>'[7]Mau 07'!F19</f>
        <v>0</v>
      </c>
      <c r="G54" s="19">
        <f>'[7]Mau 07'!G19</f>
        <v>0</v>
      </c>
      <c r="H54" s="18">
        <f t="shared" si="3"/>
        <v>0</v>
      </c>
      <c r="I54" s="18">
        <f t="shared" si="4"/>
        <v>0</v>
      </c>
      <c r="J54" s="19">
        <f>'[7]Mau 07'!J19</f>
        <v>0</v>
      </c>
      <c r="K54" s="19">
        <f>'[7]Mau 07'!K19</f>
        <v>0</v>
      </c>
      <c r="L54" s="19">
        <f>'[7]Mau 07'!L19</f>
        <v>0</v>
      </c>
      <c r="M54" s="19">
        <f>'[7]Mau 07'!M19</f>
        <v>0</v>
      </c>
      <c r="N54" s="19">
        <f>'[7]Mau 07'!N19</f>
        <v>0</v>
      </c>
      <c r="O54" s="19">
        <f>'[7]Mau 07'!O19</f>
        <v>0</v>
      </c>
      <c r="P54" s="19">
        <f>'[7]Mau 07'!P19</f>
        <v>0</v>
      </c>
      <c r="Q54" s="19">
        <f>'[7]Mau 07'!Q19</f>
        <v>0</v>
      </c>
      <c r="R54" s="19">
        <f>'[7]Mau 07'!R19</f>
        <v>0</v>
      </c>
      <c r="S54" s="18">
        <f t="shared" si="1"/>
        <v>0</v>
      </c>
      <c r="T54" s="48">
        <f t="shared" si="5"/>
      </c>
    </row>
    <row r="55" spans="1:20" ht="15.75" customHeight="1" hidden="1">
      <c r="A55" s="27" t="s">
        <v>43</v>
      </c>
      <c r="B55" s="17" t="str">
        <f>'[7]Mau 07'!B20</f>
        <v>Chấp hành viên …</v>
      </c>
      <c r="C55" s="18">
        <f t="shared" si="2"/>
        <v>0</v>
      </c>
      <c r="D55" s="19">
        <f>'[7]Mau 07'!D20</f>
        <v>0</v>
      </c>
      <c r="E55" s="19">
        <f>'[7]Mau 07'!E20</f>
        <v>0</v>
      </c>
      <c r="F55" s="19">
        <f>'[7]Mau 07'!F20</f>
        <v>0</v>
      </c>
      <c r="G55" s="19">
        <f>'[7]Mau 07'!G20</f>
        <v>0</v>
      </c>
      <c r="H55" s="18">
        <f t="shared" si="3"/>
        <v>0</v>
      </c>
      <c r="I55" s="18">
        <f t="shared" si="4"/>
        <v>0</v>
      </c>
      <c r="J55" s="19">
        <f>'[7]Mau 07'!J20</f>
        <v>0</v>
      </c>
      <c r="K55" s="19">
        <f>'[7]Mau 07'!K20</f>
        <v>0</v>
      </c>
      <c r="L55" s="19">
        <f>'[7]Mau 07'!L20</f>
        <v>0</v>
      </c>
      <c r="M55" s="19">
        <f>'[7]Mau 07'!M20</f>
        <v>0</v>
      </c>
      <c r="N55" s="19">
        <f>'[7]Mau 07'!N20</f>
        <v>0</v>
      </c>
      <c r="O55" s="19">
        <f>'[7]Mau 07'!O20</f>
        <v>0</v>
      </c>
      <c r="P55" s="19">
        <f>'[7]Mau 07'!P20</f>
        <v>0</v>
      </c>
      <c r="Q55" s="19">
        <f>'[7]Mau 07'!Q20</f>
        <v>0</v>
      </c>
      <c r="R55" s="19">
        <f>'[7]Mau 07'!R20</f>
        <v>0</v>
      </c>
      <c r="S55" s="18">
        <f t="shared" si="1"/>
        <v>0</v>
      </c>
      <c r="T55" s="48">
        <f t="shared" si="5"/>
      </c>
    </row>
    <row r="56" spans="1:20" ht="15.75" customHeight="1" hidden="1">
      <c r="A56" s="27" t="s">
        <v>44</v>
      </c>
      <c r="B56" s="17" t="str">
        <f>'[7]Mau 07'!B21</f>
        <v>Chấp hành viên …</v>
      </c>
      <c r="C56" s="18">
        <f t="shared" si="2"/>
        <v>0</v>
      </c>
      <c r="D56" s="19">
        <f>'[7]Mau 07'!D21</f>
        <v>0</v>
      </c>
      <c r="E56" s="19">
        <f>'[7]Mau 07'!E21</f>
        <v>0</v>
      </c>
      <c r="F56" s="19">
        <f>'[7]Mau 07'!F21</f>
        <v>0</v>
      </c>
      <c r="G56" s="19">
        <f>'[7]Mau 07'!G21</f>
        <v>0</v>
      </c>
      <c r="H56" s="18">
        <f t="shared" si="3"/>
        <v>0</v>
      </c>
      <c r="I56" s="18">
        <f t="shared" si="4"/>
        <v>0</v>
      </c>
      <c r="J56" s="19">
        <f>'[7]Mau 07'!J21</f>
        <v>0</v>
      </c>
      <c r="K56" s="19">
        <f>'[7]Mau 07'!K21</f>
        <v>0</v>
      </c>
      <c r="L56" s="19">
        <f>'[7]Mau 07'!L21</f>
        <v>0</v>
      </c>
      <c r="M56" s="19">
        <f>'[7]Mau 07'!M21</f>
        <v>0</v>
      </c>
      <c r="N56" s="19">
        <f>'[7]Mau 07'!N21</f>
        <v>0</v>
      </c>
      <c r="O56" s="19">
        <f>'[7]Mau 07'!O21</f>
        <v>0</v>
      </c>
      <c r="P56" s="19">
        <f>'[7]Mau 07'!P21</f>
        <v>0</v>
      </c>
      <c r="Q56" s="19">
        <f>'[7]Mau 07'!Q21</f>
        <v>0</v>
      </c>
      <c r="R56" s="19">
        <f>'[7]Mau 07'!R21</f>
        <v>0</v>
      </c>
      <c r="S56" s="18">
        <f t="shared" si="1"/>
        <v>0</v>
      </c>
      <c r="T56" s="48">
        <f t="shared" si="5"/>
      </c>
    </row>
    <row r="57" spans="1:20" ht="15.75" customHeight="1" hidden="1">
      <c r="A57" s="27" t="s">
        <v>45</v>
      </c>
      <c r="B57" s="17" t="str">
        <f>'[7]Mau 07'!B22</f>
        <v>Chấp hành viên …</v>
      </c>
      <c r="C57" s="18">
        <f t="shared" si="2"/>
        <v>0</v>
      </c>
      <c r="D57" s="19">
        <f>'[7]Mau 07'!D22</f>
        <v>0</v>
      </c>
      <c r="E57" s="19">
        <f>'[7]Mau 07'!E22</f>
        <v>0</v>
      </c>
      <c r="F57" s="19">
        <f>'[7]Mau 07'!F22</f>
        <v>0</v>
      </c>
      <c r="G57" s="19">
        <f>'[7]Mau 07'!G22</f>
        <v>0</v>
      </c>
      <c r="H57" s="18">
        <f t="shared" si="3"/>
        <v>0</v>
      </c>
      <c r="I57" s="18">
        <f t="shared" si="4"/>
        <v>0</v>
      </c>
      <c r="J57" s="19">
        <f>'[7]Mau 07'!J22</f>
        <v>0</v>
      </c>
      <c r="K57" s="19">
        <f>'[7]Mau 07'!K22</f>
        <v>0</v>
      </c>
      <c r="L57" s="19">
        <f>'[7]Mau 07'!L22</f>
        <v>0</v>
      </c>
      <c r="M57" s="19">
        <f>'[7]Mau 07'!M22</f>
        <v>0</v>
      </c>
      <c r="N57" s="19">
        <f>'[7]Mau 07'!N22</f>
        <v>0</v>
      </c>
      <c r="O57" s="19">
        <f>'[7]Mau 07'!O22</f>
        <v>0</v>
      </c>
      <c r="P57" s="19">
        <f>'[7]Mau 07'!P22</f>
        <v>0</v>
      </c>
      <c r="Q57" s="19">
        <f>'[7]Mau 07'!Q22</f>
        <v>0</v>
      </c>
      <c r="R57" s="19">
        <f>'[7]Mau 07'!R22</f>
        <v>0</v>
      </c>
      <c r="S57" s="18">
        <f t="shared" si="1"/>
        <v>0</v>
      </c>
      <c r="T57" s="48">
        <f t="shared" si="5"/>
      </c>
    </row>
    <row r="58" spans="1:20" ht="15.75">
      <c r="A58" s="51">
        <v>4</v>
      </c>
      <c r="B58" s="51" t="str">
        <f>'[8]Mau 07'!B12</f>
        <v>Chi cục THADS huyện Gio Linh</v>
      </c>
      <c r="C58" s="52">
        <f t="shared" si="2"/>
        <v>2314935</v>
      </c>
      <c r="D58" s="52">
        <f>SUM(D59:D68)</f>
        <v>1175228</v>
      </c>
      <c r="E58" s="52">
        <f>SUM(E59:E68)</f>
        <v>1139707</v>
      </c>
      <c r="F58" s="52">
        <f>SUM(F59:F68)</f>
        <v>119977</v>
      </c>
      <c r="G58" s="52">
        <f>SUM(G59:G68)</f>
        <v>0</v>
      </c>
      <c r="H58" s="52">
        <f t="shared" si="3"/>
        <v>2194958</v>
      </c>
      <c r="I58" s="52">
        <f t="shared" si="4"/>
        <v>1541225</v>
      </c>
      <c r="J58" s="52">
        <f aca="true" t="shared" si="10" ref="J58:R58">SUM(J59:J68)</f>
        <v>555020</v>
      </c>
      <c r="K58" s="52">
        <f t="shared" si="10"/>
        <v>127537</v>
      </c>
      <c r="L58" s="52">
        <f t="shared" si="10"/>
        <v>0</v>
      </c>
      <c r="M58" s="52">
        <f t="shared" si="10"/>
        <v>858668</v>
      </c>
      <c r="N58" s="52">
        <f t="shared" si="10"/>
        <v>0</v>
      </c>
      <c r="O58" s="52">
        <f t="shared" si="10"/>
        <v>0</v>
      </c>
      <c r="P58" s="52">
        <f t="shared" si="10"/>
        <v>0</v>
      </c>
      <c r="Q58" s="52">
        <f t="shared" si="10"/>
        <v>0</v>
      </c>
      <c r="R58" s="52">
        <f t="shared" si="10"/>
        <v>653733</v>
      </c>
      <c r="S58" s="52">
        <f t="shared" si="1"/>
        <v>1512401</v>
      </c>
      <c r="T58" s="53">
        <f t="shared" si="5"/>
        <v>0.442866550957842</v>
      </c>
    </row>
    <row r="59" spans="1:20" ht="15.75">
      <c r="A59" s="27" t="s">
        <v>36</v>
      </c>
      <c r="B59" s="17" t="str">
        <f>'[8]Mau 07'!B13</f>
        <v>Thái văn Thành</v>
      </c>
      <c r="C59" s="18">
        <f t="shared" si="2"/>
        <v>1368617</v>
      </c>
      <c r="D59" s="19">
        <f>'[8]Mau 07'!D13</f>
        <v>640222</v>
      </c>
      <c r="E59" s="19">
        <f>'[8]Mau 07'!E13</f>
        <v>728395</v>
      </c>
      <c r="F59" s="19">
        <f>'[8]Mau 07'!F13</f>
        <v>1644</v>
      </c>
      <c r="G59" s="19">
        <f>'[8]Mau 07'!G13</f>
        <v>0</v>
      </c>
      <c r="H59" s="18">
        <f t="shared" si="3"/>
        <v>1366973</v>
      </c>
      <c r="I59" s="18">
        <f t="shared" si="4"/>
        <v>1182401</v>
      </c>
      <c r="J59" s="19">
        <f>'[8]Mau 07'!J13</f>
        <v>322406</v>
      </c>
      <c r="K59" s="19">
        <f>'[8]Mau 07'!K13</f>
        <v>121537</v>
      </c>
      <c r="L59" s="19">
        <f>'[8]Mau 07'!L13</f>
        <v>0</v>
      </c>
      <c r="M59" s="19">
        <f>'[8]Mau 07'!M13</f>
        <v>738458</v>
      </c>
      <c r="N59" s="19">
        <f>'[8]Mau 07'!N13</f>
        <v>0</v>
      </c>
      <c r="O59" s="19">
        <f>'[8]Mau 07'!O13</f>
        <v>0</v>
      </c>
      <c r="P59" s="19">
        <f>'[8]Mau 07'!P13</f>
        <v>0</v>
      </c>
      <c r="Q59" s="19">
        <f>'[8]Mau 07'!Q13</f>
        <v>0</v>
      </c>
      <c r="R59" s="19">
        <f>'[8]Mau 07'!R13</f>
        <v>184572</v>
      </c>
      <c r="S59" s="18">
        <f t="shared" si="1"/>
        <v>923030</v>
      </c>
      <c r="T59" s="48">
        <f t="shared" si="5"/>
        <v>0.37545891791363506</v>
      </c>
    </row>
    <row r="60" spans="1:20" ht="15.75">
      <c r="A60" s="27" t="s">
        <v>37</v>
      </c>
      <c r="B60" s="17" t="str">
        <f>'[8]Mau 07'!B14</f>
        <v>Nguyễn Thị Hiền</v>
      </c>
      <c r="C60" s="18">
        <f t="shared" si="2"/>
        <v>199401</v>
      </c>
      <c r="D60" s="19">
        <f>'[8]Mau 07'!D14</f>
        <v>128000</v>
      </c>
      <c r="E60" s="19">
        <f>'[8]Mau 07'!E14</f>
        <v>71401</v>
      </c>
      <c r="F60" s="19">
        <f>'[8]Mau 07'!F14</f>
        <v>0</v>
      </c>
      <c r="G60" s="19">
        <f>'[8]Mau 07'!G14</f>
        <v>0</v>
      </c>
      <c r="H60" s="18">
        <f t="shared" si="3"/>
        <v>199401</v>
      </c>
      <c r="I60" s="18">
        <f t="shared" si="4"/>
        <v>71401</v>
      </c>
      <c r="J60" s="19">
        <f>'[8]Mau 07'!J14</f>
        <v>31993</v>
      </c>
      <c r="K60" s="19">
        <f>'[8]Mau 07'!K14</f>
        <v>0</v>
      </c>
      <c r="L60" s="19">
        <f>'[8]Mau 07'!L14</f>
        <v>0</v>
      </c>
      <c r="M60" s="19">
        <f>'[8]Mau 07'!M14</f>
        <v>39408</v>
      </c>
      <c r="N60" s="19">
        <f>'[8]Mau 07'!N14</f>
        <v>0</v>
      </c>
      <c r="O60" s="19">
        <f>'[8]Mau 07'!O14</f>
        <v>0</v>
      </c>
      <c r="P60" s="19">
        <f>'[8]Mau 07'!P14</f>
        <v>0</v>
      </c>
      <c r="Q60" s="19">
        <f>'[8]Mau 07'!Q14</f>
        <v>0</v>
      </c>
      <c r="R60" s="19">
        <f>'[8]Mau 07'!R14</f>
        <v>128000</v>
      </c>
      <c r="S60" s="18">
        <f t="shared" si="1"/>
        <v>167408</v>
      </c>
      <c r="T60" s="48">
        <f t="shared" si="5"/>
        <v>0.4480749569333763</v>
      </c>
    </row>
    <row r="61" spans="1:20" ht="15.75">
      <c r="A61" s="27" t="s">
        <v>38</v>
      </c>
      <c r="B61" s="17" t="str">
        <f>'[8]Mau 07'!B15</f>
        <v>Nguyễn Thị Mỹ Hạnh</v>
      </c>
      <c r="C61" s="18">
        <f t="shared" si="2"/>
        <v>746917</v>
      </c>
      <c r="D61" s="19">
        <f>'[8]Mau 07'!D15</f>
        <v>407006</v>
      </c>
      <c r="E61" s="19">
        <f>'[8]Mau 07'!E15</f>
        <v>339911</v>
      </c>
      <c r="F61" s="19">
        <f>'[8]Mau 07'!F15</f>
        <v>118333</v>
      </c>
      <c r="G61" s="19">
        <f>'[8]Mau 07'!G15</f>
        <v>0</v>
      </c>
      <c r="H61" s="18">
        <f t="shared" si="3"/>
        <v>628584</v>
      </c>
      <c r="I61" s="18">
        <f t="shared" si="4"/>
        <v>287423</v>
      </c>
      <c r="J61" s="19">
        <f>'[8]Mau 07'!J15</f>
        <v>200621</v>
      </c>
      <c r="K61" s="19">
        <f>'[8]Mau 07'!K15</f>
        <v>6000</v>
      </c>
      <c r="L61" s="19">
        <f>'[8]Mau 07'!L15</f>
        <v>0</v>
      </c>
      <c r="M61" s="19">
        <f>'[8]Mau 07'!M15</f>
        <v>80802</v>
      </c>
      <c r="N61" s="19">
        <f>'[8]Mau 07'!N15</f>
        <v>0</v>
      </c>
      <c r="O61" s="19">
        <f>'[8]Mau 07'!O15</f>
        <v>0</v>
      </c>
      <c r="P61" s="19">
        <f>'[8]Mau 07'!P15</f>
        <v>0</v>
      </c>
      <c r="Q61" s="19">
        <f>'[8]Mau 07'!Q15</f>
        <v>0</v>
      </c>
      <c r="R61" s="19">
        <f>'[8]Mau 07'!R15</f>
        <v>341161</v>
      </c>
      <c r="S61" s="18">
        <f t="shared" si="1"/>
        <v>421963</v>
      </c>
      <c r="T61" s="48">
        <f t="shared" si="5"/>
        <v>0.7188742724138291</v>
      </c>
    </row>
    <row r="62" spans="1:20" ht="15.75" customHeight="1" hidden="1">
      <c r="A62" s="27" t="s">
        <v>39</v>
      </c>
      <c r="B62" s="17" t="str">
        <f>'[8]Mau 07'!B16</f>
        <v>Chấp hành viên …</v>
      </c>
      <c r="C62" s="18">
        <f t="shared" si="2"/>
        <v>0</v>
      </c>
      <c r="D62" s="19">
        <f>'[8]Mau 07'!D16</f>
        <v>0</v>
      </c>
      <c r="E62" s="19">
        <f>'[8]Mau 07'!E16</f>
        <v>0</v>
      </c>
      <c r="F62" s="19">
        <f>'[8]Mau 07'!F16</f>
        <v>0</v>
      </c>
      <c r="G62" s="19">
        <f>'[8]Mau 07'!G16</f>
        <v>0</v>
      </c>
      <c r="H62" s="18">
        <f t="shared" si="3"/>
        <v>0</v>
      </c>
      <c r="I62" s="18">
        <f t="shared" si="4"/>
        <v>0</v>
      </c>
      <c r="J62" s="19">
        <f>'[8]Mau 07'!J16</f>
        <v>0</v>
      </c>
      <c r="K62" s="19">
        <f>'[8]Mau 07'!K16</f>
        <v>0</v>
      </c>
      <c r="L62" s="19">
        <f>'[8]Mau 07'!L16</f>
        <v>0</v>
      </c>
      <c r="M62" s="19">
        <f>'[8]Mau 07'!M16</f>
        <v>0</v>
      </c>
      <c r="N62" s="19">
        <f>'[8]Mau 07'!N16</f>
        <v>0</v>
      </c>
      <c r="O62" s="19">
        <f>'[8]Mau 07'!O16</f>
        <v>0</v>
      </c>
      <c r="P62" s="19">
        <f>'[8]Mau 07'!P16</f>
        <v>0</v>
      </c>
      <c r="Q62" s="19">
        <f>'[8]Mau 07'!Q16</f>
        <v>0</v>
      </c>
      <c r="R62" s="19">
        <f>'[8]Mau 07'!R16</f>
        <v>0</v>
      </c>
      <c r="S62" s="18">
        <f t="shared" si="1"/>
        <v>0</v>
      </c>
      <c r="T62" s="48">
        <f t="shared" si="5"/>
      </c>
    </row>
    <row r="63" spans="1:20" ht="15.75" customHeight="1" hidden="1">
      <c r="A63" s="27" t="s">
        <v>40</v>
      </c>
      <c r="B63" s="17" t="str">
        <f>'[8]Mau 07'!B17</f>
        <v>Chấp hành viên …</v>
      </c>
      <c r="C63" s="18">
        <f t="shared" si="2"/>
        <v>0</v>
      </c>
      <c r="D63" s="19">
        <f>'[8]Mau 07'!D17</f>
        <v>0</v>
      </c>
      <c r="E63" s="19">
        <f>'[8]Mau 07'!E17</f>
        <v>0</v>
      </c>
      <c r="F63" s="19">
        <f>'[8]Mau 07'!F17</f>
        <v>0</v>
      </c>
      <c r="G63" s="19">
        <f>'[8]Mau 07'!G17</f>
        <v>0</v>
      </c>
      <c r="H63" s="18">
        <f t="shared" si="3"/>
        <v>0</v>
      </c>
      <c r="I63" s="18">
        <f t="shared" si="4"/>
        <v>0</v>
      </c>
      <c r="J63" s="19">
        <f>'[8]Mau 07'!J17</f>
        <v>0</v>
      </c>
      <c r="K63" s="19">
        <f>'[8]Mau 07'!K17</f>
        <v>0</v>
      </c>
      <c r="L63" s="19">
        <f>'[8]Mau 07'!L17</f>
        <v>0</v>
      </c>
      <c r="M63" s="19">
        <f>'[8]Mau 07'!M17</f>
        <v>0</v>
      </c>
      <c r="N63" s="19">
        <f>'[8]Mau 07'!N17</f>
        <v>0</v>
      </c>
      <c r="O63" s="19">
        <f>'[8]Mau 07'!O17</f>
        <v>0</v>
      </c>
      <c r="P63" s="19">
        <f>'[8]Mau 07'!P17</f>
        <v>0</v>
      </c>
      <c r="Q63" s="19">
        <f>'[8]Mau 07'!Q17</f>
        <v>0</v>
      </c>
      <c r="R63" s="19">
        <f>'[8]Mau 07'!R17</f>
        <v>0</v>
      </c>
      <c r="S63" s="18">
        <f t="shared" si="1"/>
        <v>0</v>
      </c>
      <c r="T63" s="48">
        <f t="shared" si="5"/>
      </c>
    </row>
    <row r="64" spans="1:20" ht="15.75" customHeight="1" hidden="1">
      <c r="A64" s="27" t="s">
        <v>41</v>
      </c>
      <c r="B64" s="17" t="str">
        <f>'[8]Mau 07'!B18</f>
        <v>Chấp hành viên …</v>
      </c>
      <c r="C64" s="18">
        <f t="shared" si="2"/>
        <v>0</v>
      </c>
      <c r="D64" s="19">
        <f>'[8]Mau 07'!D18</f>
        <v>0</v>
      </c>
      <c r="E64" s="19">
        <f>'[8]Mau 07'!E18</f>
        <v>0</v>
      </c>
      <c r="F64" s="19">
        <f>'[8]Mau 07'!F18</f>
        <v>0</v>
      </c>
      <c r="G64" s="19">
        <f>'[8]Mau 07'!G18</f>
        <v>0</v>
      </c>
      <c r="H64" s="18">
        <f t="shared" si="3"/>
        <v>0</v>
      </c>
      <c r="I64" s="18">
        <f t="shared" si="4"/>
        <v>0</v>
      </c>
      <c r="J64" s="19">
        <f>'[8]Mau 07'!J18</f>
        <v>0</v>
      </c>
      <c r="K64" s="19">
        <f>'[8]Mau 07'!K18</f>
        <v>0</v>
      </c>
      <c r="L64" s="19">
        <f>'[8]Mau 07'!L18</f>
        <v>0</v>
      </c>
      <c r="M64" s="19">
        <f>'[8]Mau 07'!M18</f>
        <v>0</v>
      </c>
      <c r="N64" s="19">
        <f>'[8]Mau 07'!N18</f>
        <v>0</v>
      </c>
      <c r="O64" s="19">
        <f>'[8]Mau 07'!O18</f>
        <v>0</v>
      </c>
      <c r="P64" s="19">
        <f>'[8]Mau 07'!P18</f>
        <v>0</v>
      </c>
      <c r="Q64" s="19">
        <f>'[8]Mau 07'!Q18</f>
        <v>0</v>
      </c>
      <c r="R64" s="19">
        <f>'[8]Mau 07'!R18</f>
        <v>0</v>
      </c>
      <c r="S64" s="18">
        <f t="shared" si="1"/>
        <v>0</v>
      </c>
      <c r="T64" s="48">
        <f t="shared" si="5"/>
      </c>
    </row>
    <row r="65" spans="1:20" ht="15.75" customHeight="1" hidden="1">
      <c r="A65" s="27" t="s">
        <v>42</v>
      </c>
      <c r="B65" s="17" t="str">
        <f>'[8]Mau 07'!B19</f>
        <v>Chấp hành viên …</v>
      </c>
      <c r="C65" s="18">
        <f t="shared" si="2"/>
        <v>0</v>
      </c>
      <c r="D65" s="19">
        <f>'[8]Mau 07'!D19</f>
        <v>0</v>
      </c>
      <c r="E65" s="19">
        <f>'[8]Mau 07'!E19</f>
        <v>0</v>
      </c>
      <c r="F65" s="19">
        <f>'[8]Mau 07'!F19</f>
        <v>0</v>
      </c>
      <c r="G65" s="19">
        <f>'[8]Mau 07'!G19</f>
        <v>0</v>
      </c>
      <c r="H65" s="18">
        <f t="shared" si="3"/>
        <v>0</v>
      </c>
      <c r="I65" s="18">
        <f t="shared" si="4"/>
        <v>0</v>
      </c>
      <c r="J65" s="19">
        <f>'[8]Mau 07'!J19</f>
        <v>0</v>
      </c>
      <c r="K65" s="19">
        <f>'[8]Mau 07'!K19</f>
        <v>0</v>
      </c>
      <c r="L65" s="19">
        <f>'[8]Mau 07'!L19</f>
        <v>0</v>
      </c>
      <c r="M65" s="19">
        <f>'[8]Mau 07'!M19</f>
        <v>0</v>
      </c>
      <c r="N65" s="19">
        <f>'[8]Mau 07'!N19</f>
        <v>0</v>
      </c>
      <c r="O65" s="19">
        <f>'[8]Mau 07'!O19</f>
        <v>0</v>
      </c>
      <c r="P65" s="19">
        <f>'[8]Mau 07'!P19</f>
        <v>0</v>
      </c>
      <c r="Q65" s="19">
        <f>'[8]Mau 07'!Q19</f>
        <v>0</v>
      </c>
      <c r="R65" s="19">
        <f>'[8]Mau 07'!R19</f>
        <v>0</v>
      </c>
      <c r="S65" s="18">
        <f t="shared" si="1"/>
        <v>0</v>
      </c>
      <c r="T65" s="48">
        <f t="shared" si="5"/>
      </c>
    </row>
    <row r="66" spans="1:20" ht="15.75" customHeight="1" hidden="1">
      <c r="A66" s="27" t="s">
        <v>43</v>
      </c>
      <c r="B66" s="17" t="str">
        <f>'[8]Mau 07'!B20</f>
        <v>Chấp hành viên …</v>
      </c>
      <c r="C66" s="18">
        <f t="shared" si="2"/>
        <v>0</v>
      </c>
      <c r="D66" s="19">
        <f>'[8]Mau 07'!D20</f>
        <v>0</v>
      </c>
      <c r="E66" s="19">
        <f>'[8]Mau 07'!E20</f>
        <v>0</v>
      </c>
      <c r="F66" s="19">
        <f>'[8]Mau 07'!F20</f>
        <v>0</v>
      </c>
      <c r="G66" s="19">
        <f>'[8]Mau 07'!G20</f>
        <v>0</v>
      </c>
      <c r="H66" s="18">
        <f t="shared" si="3"/>
        <v>0</v>
      </c>
      <c r="I66" s="18">
        <f t="shared" si="4"/>
        <v>0</v>
      </c>
      <c r="J66" s="19">
        <f>'[8]Mau 07'!J20</f>
        <v>0</v>
      </c>
      <c r="K66" s="19">
        <f>'[8]Mau 07'!K20</f>
        <v>0</v>
      </c>
      <c r="L66" s="19">
        <f>'[8]Mau 07'!L20</f>
        <v>0</v>
      </c>
      <c r="M66" s="19">
        <f>'[8]Mau 07'!M20</f>
        <v>0</v>
      </c>
      <c r="N66" s="19">
        <f>'[8]Mau 07'!N20</f>
        <v>0</v>
      </c>
      <c r="O66" s="19">
        <f>'[8]Mau 07'!O20</f>
        <v>0</v>
      </c>
      <c r="P66" s="19">
        <f>'[8]Mau 07'!P20</f>
        <v>0</v>
      </c>
      <c r="Q66" s="19">
        <f>'[8]Mau 07'!Q20</f>
        <v>0</v>
      </c>
      <c r="R66" s="19">
        <f>'[8]Mau 07'!R20</f>
        <v>0</v>
      </c>
      <c r="S66" s="18">
        <f t="shared" si="1"/>
        <v>0</v>
      </c>
      <c r="T66" s="48">
        <f t="shared" si="5"/>
      </c>
    </row>
    <row r="67" spans="1:20" ht="15.75" customHeight="1" hidden="1">
      <c r="A67" s="27" t="s">
        <v>44</v>
      </c>
      <c r="B67" s="17" t="str">
        <f>'[8]Mau 07'!B21</f>
        <v>Chấp hành viên …</v>
      </c>
      <c r="C67" s="18">
        <f t="shared" si="2"/>
        <v>0</v>
      </c>
      <c r="D67" s="19">
        <f>'[8]Mau 07'!D21</f>
        <v>0</v>
      </c>
      <c r="E67" s="19">
        <f>'[8]Mau 07'!E21</f>
        <v>0</v>
      </c>
      <c r="F67" s="19">
        <f>'[8]Mau 07'!F21</f>
        <v>0</v>
      </c>
      <c r="G67" s="19">
        <f>'[8]Mau 07'!G21</f>
        <v>0</v>
      </c>
      <c r="H67" s="18">
        <f t="shared" si="3"/>
        <v>0</v>
      </c>
      <c r="I67" s="18">
        <f t="shared" si="4"/>
        <v>0</v>
      </c>
      <c r="J67" s="19">
        <f>'[8]Mau 07'!J21</f>
        <v>0</v>
      </c>
      <c r="K67" s="19">
        <f>'[8]Mau 07'!K21</f>
        <v>0</v>
      </c>
      <c r="L67" s="19">
        <f>'[8]Mau 07'!L21</f>
        <v>0</v>
      </c>
      <c r="M67" s="19">
        <f>'[8]Mau 07'!M21</f>
        <v>0</v>
      </c>
      <c r="N67" s="19">
        <f>'[8]Mau 07'!N21</f>
        <v>0</v>
      </c>
      <c r="O67" s="19">
        <f>'[8]Mau 07'!O21</f>
        <v>0</v>
      </c>
      <c r="P67" s="19">
        <f>'[8]Mau 07'!P21</f>
        <v>0</v>
      </c>
      <c r="Q67" s="19">
        <f>'[8]Mau 07'!Q21</f>
        <v>0</v>
      </c>
      <c r="R67" s="19">
        <f>'[8]Mau 07'!R21</f>
        <v>0</v>
      </c>
      <c r="S67" s="18">
        <f t="shared" si="1"/>
        <v>0</v>
      </c>
      <c r="T67" s="48">
        <f t="shared" si="5"/>
      </c>
    </row>
    <row r="68" spans="1:20" ht="15.75" customHeight="1" hidden="1">
      <c r="A68" s="27" t="s">
        <v>45</v>
      </c>
      <c r="B68" s="17" t="str">
        <f>'[8]Mau 07'!B22</f>
        <v>Chấp hành viên …</v>
      </c>
      <c r="C68" s="18">
        <f t="shared" si="2"/>
        <v>0</v>
      </c>
      <c r="D68" s="19">
        <f>'[8]Mau 07'!D22</f>
        <v>0</v>
      </c>
      <c r="E68" s="19">
        <f>'[8]Mau 07'!E22</f>
        <v>0</v>
      </c>
      <c r="F68" s="19">
        <f>'[8]Mau 07'!F22</f>
        <v>0</v>
      </c>
      <c r="G68" s="19">
        <f>'[8]Mau 07'!G22</f>
        <v>0</v>
      </c>
      <c r="H68" s="18">
        <f t="shared" si="3"/>
        <v>0</v>
      </c>
      <c r="I68" s="18">
        <f t="shared" si="4"/>
        <v>0</v>
      </c>
      <c r="J68" s="19">
        <f>'[8]Mau 07'!J22</f>
        <v>0</v>
      </c>
      <c r="K68" s="19">
        <f>'[8]Mau 07'!K22</f>
        <v>0</v>
      </c>
      <c r="L68" s="19">
        <f>'[8]Mau 07'!L22</f>
        <v>0</v>
      </c>
      <c r="M68" s="19">
        <f>'[8]Mau 07'!M22</f>
        <v>0</v>
      </c>
      <c r="N68" s="19">
        <f>'[8]Mau 07'!N22</f>
        <v>0</v>
      </c>
      <c r="O68" s="19">
        <f>'[8]Mau 07'!O22</f>
        <v>0</v>
      </c>
      <c r="P68" s="19">
        <f>'[8]Mau 07'!P22</f>
        <v>0</v>
      </c>
      <c r="Q68" s="19">
        <f>'[8]Mau 07'!Q22</f>
        <v>0</v>
      </c>
      <c r="R68" s="19">
        <f>'[8]Mau 07'!R22</f>
        <v>0</v>
      </c>
      <c r="S68" s="18">
        <f t="shared" si="1"/>
        <v>0</v>
      </c>
      <c r="T68" s="48">
        <f t="shared" si="5"/>
      </c>
    </row>
    <row r="69" spans="1:20" ht="15.75">
      <c r="A69" s="51">
        <v>5</v>
      </c>
      <c r="B69" s="51" t="str">
        <f>'[9]Mau 07'!B12</f>
        <v>Chi cục THADS huyện Hải Lăng</v>
      </c>
      <c r="C69" s="52">
        <f t="shared" si="2"/>
        <v>10405740</v>
      </c>
      <c r="D69" s="52">
        <f>SUM(D70:D79)</f>
        <v>1195344</v>
      </c>
      <c r="E69" s="52">
        <f>SUM(E70:E79)</f>
        <v>9210396</v>
      </c>
      <c r="F69" s="52">
        <f>SUM(F70:F79)</f>
        <v>16200</v>
      </c>
      <c r="G69" s="52">
        <f>SUM(G70:G79)</f>
        <v>0</v>
      </c>
      <c r="H69" s="52">
        <f t="shared" si="3"/>
        <v>10389540</v>
      </c>
      <c r="I69" s="52">
        <f t="shared" si="4"/>
        <v>2970865</v>
      </c>
      <c r="J69" s="52">
        <f aca="true" t="shared" si="11" ref="J69:R69">SUM(J70:J79)</f>
        <v>945547</v>
      </c>
      <c r="K69" s="52">
        <f t="shared" si="11"/>
        <v>12231</v>
      </c>
      <c r="L69" s="52">
        <f t="shared" si="11"/>
        <v>0</v>
      </c>
      <c r="M69" s="52">
        <f t="shared" si="11"/>
        <v>2013087</v>
      </c>
      <c r="N69" s="52">
        <f t="shared" si="11"/>
        <v>0</v>
      </c>
      <c r="O69" s="52">
        <f t="shared" si="11"/>
        <v>0</v>
      </c>
      <c r="P69" s="52">
        <f t="shared" si="11"/>
        <v>0</v>
      </c>
      <c r="Q69" s="52">
        <f t="shared" si="11"/>
        <v>0</v>
      </c>
      <c r="R69" s="52">
        <f t="shared" si="11"/>
        <v>7418675</v>
      </c>
      <c r="S69" s="52">
        <f t="shared" si="1"/>
        <v>9431762</v>
      </c>
      <c r="T69" s="53">
        <f t="shared" si="5"/>
        <v>0.32239028027190736</v>
      </c>
    </row>
    <row r="70" spans="1:20" ht="15.75">
      <c r="A70" s="27" t="s">
        <v>36</v>
      </c>
      <c r="B70" s="17" t="str">
        <f>'[9]Mau 07'!B13</f>
        <v>Lê Đức Hòa</v>
      </c>
      <c r="C70" s="18">
        <f t="shared" si="2"/>
        <v>7158618</v>
      </c>
      <c r="D70" s="19">
        <f>'[9]Mau 07'!D13</f>
        <v>90641</v>
      </c>
      <c r="E70" s="19">
        <f>'[9]Mau 07'!E13</f>
        <v>7067977</v>
      </c>
      <c r="F70" s="19">
        <f>'[9]Mau 07'!F13</f>
        <v>16200</v>
      </c>
      <c r="G70" s="19">
        <f>'[9]Mau 07'!G13</f>
        <v>0</v>
      </c>
      <c r="H70" s="18">
        <f t="shared" si="3"/>
        <v>7142418</v>
      </c>
      <c r="I70" s="18">
        <f t="shared" si="4"/>
        <v>800705</v>
      </c>
      <c r="J70" s="19">
        <f>'[9]Mau 07'!J13</f>
        <v>567354</v>
      </c>
      <c r="K70" s="19">
        <f>'[9]Mau 07'!K13</f>
        <v>8575</v>
      </c>
      <c r="L70" s="19">
        <f>'[9]Mau 07'!L13</f>
        <v>0</v>
      </c>
      <c r="M70" s="19">
        <f>'[9]Mau 07'!M13</f>
        <v>224776</v>
      </c>
      <c r="N70" s="19">
        <f>'[9]Mau 07'!N13</f>
        <v>0</v>
      </c>
      <c r="O70" s="19">
        <f>'[9]Mau 07'!O13</f>
        <v>0</v>
      </c>
      <c r="P70" s="19">
        <f>'[9]Mau 07'!P13</f>
        <v>0</v>
      </c>
      <c r="Q70" s="19">
        <f>'[9]Mau 07'!Q13</f>
        <v>0</v>
      </c>
      <c r="R70" s="19">
        <f>'[9]Mau 07'!R13</f>
        <v>6341713</v>
      </c>
      <c r="S70" s="18">
        <f t="shared" si="1"/>
        <v>6566489</v>
      </c>
      <c r="T70" s="48">
        <f t="shared" si="5"/>
        <v>0.71927738680288</v>
      </c>
    </row>
    <row r="71" spans="1:20" ht="15.75">
      <c r="A71" s="27" t="s">
        <v>37</v>
      </c>
      <c r="B71" s="17" t="str">
        <f>'[9]Mau 07'!B14</f>
        <v>Cáp Xuân Quý</v>
      </c>
      <c r="C71" s="18">
        <f t="shared" si="2"/>
        <v>977634</v>
      </c>
      <c r="D71" s="19">
        <f>'[9]Mau 07'!D14</f>
        <v>634524</v>
      </c>
      <c r="E71" s="19">
        <f>'[9]Mau 07'!E14</f>
        <v>343110</v>
      </c>
      <c r="F71" s="19">
        <f>'[9]Mau 07'!F14</f>
        <v>0</v>
      </c>
      <c r="G71" s="19">
        <f>'[9]Mau 07'!G14</f>
        <v>0</v>
      </c>
      <c r="H71" s="18">
        <f t="shared" si="3"/>
        <v>977634</v>
      </c>
      <c r="I71" s="18">
        <f t="shared" si="4"/>
        <v>166018</v>
      </c>
      <c r="J71" s="19">
        <f>'[9]Mau 07'!J14</f>
        <v>81438</v>
      </c>
      <c r="K71" s="19">
        <f>'[9]Mau 07'!K14</f>
        <v>3656</v>
      </c>
      <c r="L71" s="19">
        <f>'[9]Mau 07'!L14</f>
        <v>0</v>
      </c>
      <c r="M71" s="19">
        <f>'[9]Mau 07'!M14</f>
        <v>80924</v>
      </c>
      <c r="N71" s="19">
        <f>'[9]Mau 07'!N14</f>
        <v>0</v>
      </c>
      <c r="O71" s="19">
        <f>'[9]Mau 07'!O14</f>
        <v>0</v>
      </c>
      <c r="P71" s="19">
        <f>'[9]Mau 07'!P14</f>
        <v>0</v>
      </c>
      <c r="Q71" s="19">
        <f>'[9]Mau 07'!Q14</f>
        <v>0</v>
      </c>
      <c r="R71" s="19">
        <f>'[9]Mau 07'!R14</f>
        <v>811616</v>
      </c>
      <c r="S71" s="18">
        <f t="shared" si="1"/>
        <v>892540</v>
      </c>
      <c r="T71" s="48">
        <f t="shared" si="5"/>
        <v>0.5125588791576817</v>
      </c>
    </row>
    <row r="72" spans="1:20" ht="15.75">
      <c r="A72" s="27" t="s">
        <v>38</v>
      </c>
      <c r="B72" s="17" t="str">
        <f>'[9]Mau 07'!B15</f>
        <v>Hoàng Thị Chi Mai</v>
      </c>
      <c r="C72" s="18">
        <f t="shared" si="2"/>
        <v>2269488</v>
      </c>
      <c r="D72" s="19">
        <f>'[9]Mau 07'!D15</f>
        <v>470179</v>
      </c>
      <c r="E72" s="19">
        <f>'[9]Mau 07'!E15</f>
        <v>1799309</v>
      </c>
      <c r="F72" s="19">
        <f>'[9]Mau 07'!F15</f>
        <v>0</v>
      </c>
      <c r="G72" s="19">
        <f>'[9]Mau 07'!G15</f>
        <v>0</v>
      </c>
      <c r="H72" s="18">
        <f t="shared" si="3"/>
        <v>2269488</v>
      </c>
      <c r="I72" s="18">
        <f t="shared" si="4"/>
        <v>2004142</v>
      </c>
      <c r="J72" s="19">
        <f>'[9]Mau 07'!J15</f>
        <v>296755</v>
      </c>
      <c r="K72" s="19">
        <f>'[9]Mau 07'!K15</f>
        <v>0</v>
      </c>
      <c r="L72" s="19">
        <f>'[9]Mau 07'!L15</f>
        <v>0</v>
      </c>
      <c r="M72" s="19">
        <f>'[9]Mau 07'!M15</f>
        <v>1707387</v>
      </c>
      <c r="N72" s="19">
        <f>'[9]Mau 07'!N15</f>
        <v>0</v>
      </c>
      <c r="O72" s="19">
        <f>'[9]Mau 07'!O15</f>
        <v>0</v>
      </c>
      <c r="P72" s="19">
        <f>'[9]Mau 07'!P15</f>
        <v>0</v>
      </c>
      <c r="Q72" s="19">
        <f>'[9]Mau 07'!Q15</f>
        <v>0</v>
      </c>
      <c r="R72" s="19">
        <f>'[9]Mau 07'!R15</f>
        <v>265346</v>
      </c>
      <c r="S72" s="18">
        <f t="shared" si="1"/>
        <v>1972733</v>
      </c>
      <c r="T72" s="48">
        <f t="shared" si="5"/>
        <v>0.14807084527942632</v>
      </c>
    </row>
    <row r="73" spans="1:20" ht="15.75" customHeight="1" hidden="1">
      <c r="A73" s="27" t="s">
        <v>39</v>
      </c>
      <c r="B73" s="17" t="str">
        <f>'[9]Mau 07'!B16</f>
        <v>Chấp hành viên …</v>
      </c>
      <c r="C73" s="18">
        <f t="shared" si="2"/>
        <v>0</v>
      </c>
      <c r="D73" s="19">
        <f>'[9]Mau 07'!D16</f>
        <v>0</v>
      </c>
      <c r="E73" s="19">
        <f>'[9]Mau 07'!E16</f>
        <v>0</v>
      </c>
      <c r="F73" s="19">
        <f>'[9]Mau 07'!F16</f>
        <v>0</v>
      </c>
      <c r="G73" s="19">
        <f>'[9]Mau 07'!G16</f>
        <v>0</v>
      </c>
      <c r="H73" s="18">
        <f t="shared" si="3"/>
        <v>0</v>
      </c>
      <c r="I73" s="18">
        <f t="shared" si="4"/>
        <v>0</v>
      </c>
      <c r="J73" s="19">
        <f>'[9]Mau 07'!J16</f>
        <v>0</v>
      </c>
      <c r="K73" s="19">
        <f>'[9]Mau 07'!K16</f>
        <v>0</v>
      </c>
      <c r="L73" s="19">
        <f>'[9]Mau 07'!L16</f>
        <v>0</v>
      </c>
      <c r="M73" s="19">
        <f>'[9]Mau 07'!M16</f>
        <v>0</v>
      </c>
      <c r="N73" s="19">
        <f>'[9]Mau 07'!N16</f>
        <v>0</v>
      </c>
      <c r="O73" s="19">
        <f>'[9]Mau 07'!O16</f>
        <v>0</v>
      </c>
      <c r="P73" s="19">
        <f>'[9]Mau 07'!P16</f>
        <v>0</v>
      </c>
      <c r="Q73" s="19">
        <f>'[9]Mau 07'!Q16</f>
        <v>0</v>
      </c>
      <c r="R73" s="19">
        <f>'[9]Mau 07'!R16</f>
        <v>0</v>
      </c>
      <c r="S73" s="18">
        <f t="shared" si="1"/>
        <v>0</v>
      </c>
      <c r="T73" s="48">
        <f t="shared" si="5"/>
      </c>
    </row>
    <row r="74" spans="1:20" ht="15.75" customHeight="1" hidden="1">
      <c r="A74" s="27" t="s">
        <v>40</v>
      </c>
      <c r="B74" s="17" t="str">
        <f>'[9]Mau 07'!B17</f>
        <v>Chấp hành viên …</v>
      </c>
      <c r="C74" s="18">
        <f t="shared" si="2"/>
        <v>0</v>
      </c>
      <c r="D74" s="19">
        <f>'[9]Mau 07'!D17</f>
        <v>0</v>
      </c>
      <c r="E74" s="19">
        <f>'[9]Mau 07'!E17</f>
        <v>0</v>
      </c>
      <c r="F74" s="19">
        <f>'[9]Mau 07'!F17</f>
        <v>0</v>
      </c>
      <c r="G74" s="19">
        <f>'[9]Mau 07'!G17</f>
        <v>0</v>
      </c>
      <c r="H74" s="18">
        <f t="shared" si="3"/>
        <v>0</v>
      </c>
      <c r="I74" s="18">
        <f t="shared" si="4"/>
        <v>0</v>
      </c>
      <c r="J74" s="19">
        <f>'[9]Mau 07'!J17</f>
        <v>0</v>
      </c>
      <c r="K74" s="19">
        <f>'[9]Mau 07'!K17</f>
        <v>0</v>
      </c>
      <c r="L74" s="19">
        <f>'[9]Mau 07'!L17</f>
        <v>0</v>
      </c>
      <c r="M74" s="19">
        <f>'[9]Mau 07'!M17</f>
        <v>0</v>
      </c>
      <c r="N74" s="19">
        <f>'[9]Mau 07'!N17</f>
        <v>0</v>
      </c>
      <c r="O74" s="19">
        <f>'[9]Mau 07'!O17</f>
        <v>0</v>
      </c>
      <c r="P74" s="19">
        <f>'[9]Mau 07'!P17</f>
        <v>0</v>
      </c>
      <c r="Q74" s="19">
        <f>'[9]Mau 07'!Q17</f>
        <v>0</v>
      </c>
      <c r="R74" s="19">
        <f>'[9]Mau 07'!R17</f>
        <v>0</v>
      </c>
      <c r="S74" s="18">
        <f t="shared" si="1"/>
        <v>0</v>
      </c>
      <c r="T74" s="48">
        <f t="shared" si="5"/>
      </c>
    </row>
    <row r="75" spans="1:20" ht="15.75" customHeight="1" hidden="1">
      <c r="A75" s="27" t="s">
        <v>41</v>
      </c>
      <c r="B75" s="17" t="str">
        <f>'[9]Mau 07'!B18</f>
        <v>Chấp hành viên …</v>
      </c>
      <c r="C75" s="18">
        <f t="shared" si="2"/>
        <v>0</v>
      </c>
      <c r="D75" s="19">
        <f>'[9]Mau 07'!D18</f>
        <v>0</v>
      </c>
      <c r="E75" s="19">
        <f>'[9]Mau 07'!E18</f>
        <v>0</v>
      </c>
      <c r="F75" s="19">
        <f>'[9]Mau 07'!F18</f>
        <v>0</v>
      </c>
      <c r="G75" s="19">
        <f>'[9]Mau 07'!G18</f>
        <v>0</v>
      </c>
      <c r="H75" s="18">
        <f t="shared" si="3"/>
        <v>0</v>
      </c>
      <c r="I75" s="18">
        <f t="shared" si="4"/>
        <v>0</v>
      </c>
      <c r="J75" s="19">
        <f>'[9]Mau 07'!J18</f>
        <v>0</v>
      </c>
      <c r="K75" s="19">
        <f>'[9]Mau 07'!K18</f>
        <v>0</v>
      </c>
      <c r="L75" s="19">
        <f>'[9]Mau 07'!L18</f>
        <v>0</v>
      </c>
      <c r="M75" s="19">
        <f>'[9]Mau 07'!M18</f>
        <v>0</v>
      </c>
      <c r="N75" s="19">
        <f>'[9]Mau 07'!N18</f>
        <v>0</v>
      </c>
      <c r="O75" s="19">
        <f>'[9]Mau 07'!O18</f>
        <v>0</v>
      </c>
      <c r="P75" s="19">
        <f>'[9]Mau 07'!P18</f>
        <v>0</v>
      </c>
      <c r="Q75" s="19">
        <f>'[9]Mau 07'!Q18</f>
        <v>0</v>
      </c>
      <c r="R75" s="19">
        <f>'[9]Mau 07'!R18</f>
        <v>0</v>
      </c>
      <c r="S75" s="18">
        <f t="shared" si="1"/>
        <v>0</v>
      </c>
      <c r="T75" s="48">
        <f t="shared" si="5"/>
      </c>
    </row>
    <row r="76" spans="1:20" ht="15.75" customHeight="1" hidden="1">
      <c r="A76" s="27" t="s">
        <v>42</v>
      </c>
      <c r="B76" s="17" t="str">
        <f>'[9]Mau 07'!B19</f>
        <v>Chấp hành viên …</v>
      </c>
      <c r="C76" s="18">
        <f t="shared" si="2"/>
        <v>0</v>
      </c>
      <c r="D76" s="19">
        <f>'[9]Mau 07'!D19</f>
        <v>0</v>
      </c>
      <c r="E76" s="19">
        <f>'[9]Mau 07'!E19</f>
        <v>0</v>
      </c>
      <c r="F76" s="19">
        <f>'[9]Mau 07'!F19</f>
        <v>0</v>
      </c>
      <c r="G76" s="19">
        <f>'[9]Mau 07'!G19</f>
        <v>0</v>
      </c>
      <c r="H76" s="18">
        <f t="shared" si="3"/>
        <v>0</v>
      </c>
      <c r="I76" s="18">
        <f t="shared" si="4"/>
        <v>0</v>
      </c>
      <c r="J76" s="19">
        <f>'[9]Mau 07'!J19</f>
        <v>0</v>
      </c>
      <c r="K76" s="19">
        <f>'[9]Mau 07'!K19</f>
        <v>0</v>
      </c>
      <c r="L76" s="19">
        <f>'[9]Mau 07'!L19</f>
        <v>0</v>
      </c>
      <c r="M76" s="19">
        <f>'[9]Mau 07'!M19</f>
        <v>0</v>
      </c>
      <c r="N76" s="19">
        <f>'[9]Mau 07'!N19</f>
        <v>0</v>
      </c>
      <c r="O76" s="19">
        <f>'[9]Mau 07'!O19</f>
        <v>0</v>
      </c>
      <c r="P76" s="19">
        <f>'[9]Mau 07'!P19</f>
        <v>0</v>
      </c>
      <c r="Q76" s="19">
        <f>'[9]Mau 07'!Q19</f>
        <v>0</v>
      </c>
      <c r="R76" s="19">
        <f>'[9]Mau 07'!R19</f>
        <v>0</v>
      </c>
      <c r="S76" s="18">
        <f t="shared" si="1"/>
        <v>0</v>
      </c>
      <c r="T76" s="48">
        <f t="shared" si="5"/>
      </c>
    </row>
    <row r="77" spans="1:20" ht="15.75" customHeight="1" hidden="1">
      <c r="A77" s="27" t="s">
        <v>43</v>
      </c>
      <c r="B77" s="17" t="str">
        <f>'[9]Mau 07'!B20</f>
        <v>Chấp hành viên …</v>
      </c>
      <c r="C77" s="18">
        <f t="shared" si="2"/>
        <v>0</v>
      </c>
      <c r="D77" s="19">
        <f>'[9]Mau 07'!D20</f>
        <v>0</v>
      </c>
      <c r="E77" s="19">
        <f>'[9]Mau 07'!E20</f>
        <v>0</v>
      </c>
      <c r="F77" s="19">
        <f>'[9]Mau 07'!F20</f>
        <v>0</v>
      </c>
      <c r="G77" s="19">
        <f>'[9]Mau 07'!G20</f>
        <v>0</v>
      </c>
      <c r="H77" s="18">
        <f t="shared" si="3"/>
        <v>0</v>
      </c>
      <c r="I77" s="18">
        <f t="shared" si="4"/>
        <v>0</v>
      </c>
      <c r="J77" s="19">
        <f>'[9]Mau 07'!J20</f>
        <v>0</v>
      </c>
      <c r="K77" s="19">
        <f>'[9]Mau 07'!K20</f>
        <v>0</v>
      </c>
      <c r="L77" s="19">
        <f>'[9]Mau 07'!L20</f>
        <v>0</v>
      </c>
      <c r="M77" s="19">
        <f>'[9]Mau 07'!M20</f>
        <v>0</v>
      </c>
      <c r="N77" s="19">
        <f>'[9]Mau 07'!N20</f>
        <v>0</v>
      </c>
      <c r="O77" s="19">
        <f>'[9]Mau 07'!O20</f>
        <v>0</v>
      </c>
      <c r="P77" s="19">
        <f>'[9]Mau 07'!P20</f>
        <v>0</v>
      </c>
      <c r="Q77" s="19">
        <f>'[9]Mau 07'!Q20</f>
        <v>0</v>
      </c>
      <c r="R77" s="19">
        <f>'[9]Mau 07'!R20</f>
        <v>0</v>
      </c>
      <c r="S77" s="18">
        <f aca="true" t="shared" si="12" ref="S77:S123">H77-SUM(J77:L77)</f>
        <v>0</v>
      </c>
      <c r="T77" s="48">
        <f t="shared" si="5"/>
      </c>
    </row>
    <row r="78" spans="1:20" ht="15.75" customHeight="1" hidden="1">
      <c r="A78" s="27" t="s">
        <v>44</v>
      </c>
      <c r="B78" s="17" t="str">
        <f>'[9]Mau 07'!B21</f>
        <v>Chấp hành viên …</v>
      </c>
      <c r="C78" s="18">
        <f t="shared" si="2"/>
        <v>0</v>
      </c>
      <c r="D78" s="19">
        <f>'[9]Mau 07'!D21</f>
        <v>0</v>
      </c>
      <c r="E78" s="19">
        <f>'[9]Mau 07'!E21</f>
        <v>0</v>
      </c>
      <c r="F78" s="19">
        <f>'[9]Mau 07'!F21</f>
        <v>0</v>
      </c>
      <c r="G78" s="19">
        <f>'[9]Mau 07'!G21</f>
        <v>0</v>
      </c>
      <c r="H78" s="18">
        <f t="shared" si="3"/>
        <v>0</v>
      </c>
      <c r="I78" s="18">
        <f t="shared" si="4"/>
        <v>0</v>
      </c>
      <c r="J78" s="19">
        <f>'[9]Mau 07'!J21</f>
        <v>0</v>
      </c>
      <c r="K78" s="19">
        <f>'[9]Mau 07'!K21</f>
        <v>0</v>
      </c>
      <c r="L78" s="19">
        <f>'[9]Mau 07'!L21</f>
        <v>0</v>
      </c>
      <c r="M78" s="19">
        <f>'[9]Mau 07'!M21</f>
        <v>0</v>
      </c>
      <c r="N78" s="19">
        <f>'[9]Mau 07'!N21</f>
        <v>0</v>
      </c>
      <c r="O78" s="19">
        <f>'[9]Mau 07'!O21</f>
        <v>0</v>
      </c>
      <c r="P78" s="19">
        <f>'[9]Mau 07'!P21</f>
        <v>0</v>
      </c>
      <c r="Q78" s="19">
        <f>'[9]Mau 07'!Q21</f>
        <v>0</v>
      </c>
      <c r="R78" s="19">
        <f>'[9]Mau 07'!R21</f>
        <v>0</v>
      </c>
      <c r="S78" s="18">
        <f t="shared" si="12"/>
        <v>0</v>
      </c>
      <c r="T78" s="48">
        <f t="shared" si="5"/>
      </c>
    </row>
    <row r="79" spans="1:20" ht="15.75" customHeight="1" hidden="1">
      <c r="A79" s="27" t="s">
        <v>45</v>
      </c>
      <c r="B79" s="17" t="str">
        <f>'[9]Mau 07'!B22</f>
        <v>Chấp hành viên …</v>
      </c>
      <c r="C79" s="18">
        <f t="shared" si="2"/>
        <v>0</v>
      </c>
      <c r="D79" s="19">
        <f>'[9]Mau 07'!D22</f>
        <v>0</v>
      </c>
      <c r="E79" s="19">
        <f>'[9]Mau 07'!E22</f>
        <v>0</v>
      </c>
      <c r="F79" s="19">
        <f>'[9]Mau 07'!F22</f>
        <v>0</v>
      </c>
      <c r="G79" s="19">
        <f>'[9]Mau 07'!G22</f>
        <v>0</v>
      </c>
      <c r="H79" s="18">
        <f t="shared" si="3"/>
        <v>0</v>
      </c>
      <c r="I79" s="18">
        <f t="shared" si="4"/>
        <v>0</v>
      </c>
      <c r="J79" s="19">
        <f>'[9]Mau 07'!J22</f>
        <v>0</v>
      </c>
      <c r="K79" s="19">
        <f>'[9]Mau 07'!K22</f>
        <v>0</v>
      </c>
      <c r="L79" s="19">
        <f>'[9]Mau 07'!L22</f>
        <v>0</v>
      </c>
      <c r="M79" s="19">
        <f>'[9]Mau 07'!M22</f>
        <v>0</v>
      </c>
      <c r="N79" s="19">
        <f>'[9]Mau 07'!N22</f>
        <v>0</v>
      </c>
      <c r="O79" s="19">
        <f>'[9]Mau 07'!O22</f>
        <v>0</v>
      </c>
      <c r="P79" s="19">
        <f>'[9]Mau 07'!P22</f>
        <v>0</v>
      </c>
      <c r="Q79" s="19">
        <f>'[9]Mau 07'!Q22</f>
        <v>0</v>
      </c>
      <c r="R79" s="19">
        <f>'[9]Mau 07'!R22</f>
        <v>0</v>
      </c>
      <c r="S79" s="18">
        <f t="shared" si="12"/>
        <v>0</v>
      </c>
      <c r="T79" s="48">
        <f t="shared" si="5"/>
      </c>
    </row>
    <row r="80" spans="1:20" ht="24">
      <c r="A80" s="51">
        <v>6</v>
      </c>
      <c r="B80" s="51" t="str">
        <f>'[10]Mau 07'!B12</f>
        <v>Chi cục THADS huyện Triệu Phong</v>
      </c>
      <c r="C80" s="52">
        <f aca="true" t="shared" si="13" ref="C80:C123">IF(SUM(D80:E80)=SUM(F80:H80),SUM(D80:E80),"Kiểm tra lại")</f>
        <v>4625278</v>
      </c>
      <c r="D80" s="52">
        <f>SUM(D81:D90)</f>
        <v>2530294</v>
      </c>
      <c r="E80" s="52">
        <f>SUM(E81:E90)</f>
        <v>2094984</v>
      </c>
      <c r="F80" s="52">
        <f>SUM(F81:F90)</f>
        <v>40600</v>
      </c>
      <c r="G80" s="52">
        <f>SUM(G81:G90)</f>
        <v>0</v>
      </c>
      <c r="H80" s="52">
        <f aca="true" t="shared" si="14" ref="H80:H123">SUM(I80,R80)</f>
        <v>4584678</v>
      </c>
      <c r="I80" s="52">
        <f aca="true" t="shared" si="15" ref="I80:I123">SUM(J80:Q80)</f>
        <v>1099416</v>
      </c>
      <c r="J80" s="52">
        <f aca="true" t="shared" si="16" ref="J80:R80">SUM(J81:J90)</f>
        <v>495367</v>
      </c>
      <c r="K80" s="52">
        <f t="shared" si="16"/>
        <v>102500</v>
      </c>
      <c r="L80" s="52">
        <f t="shared" si="16"/>
        <v>0</v>
      </c>
      <c r="M80" s="52">
        <f t="shared" si="16"/>
        <v>501549</v>
      </c>
      <c r="N80" s="52">
        <f t="shared" si="16"/>
        <v>0</v>
      </c>
      <c r="O80" s="52">
        <f t="shared" si="16"/>
        <v>0</v>
      </c>
      <c r="P80" s="52">
        <f t="shared" si="16"/>
        <v>0</v>
      </c>
      <c r="Q80" s="52">
        <f t="shared" si="16"/>
        <v>0</v>
      </c>
      <c r="R80" s="52">
        <f t="shared" si="16"/>
        <v>3485262</v>
      </c>
      <c r="S80" s="52">
        <f t="shared" si="12"/>
        <v>3986811</v>
      </c>
      <c r="T80" s="53">
        <f aca="true" t="shared" si="17" ref="T80:T123">IF(I80&gt;0,SUM(J80:L80)/I80,"")</f>
        <v>0.5438041651203912</v>
      </c>
    </row>
    <row r="81" spans="1:20" ht="15.75">
      <c r="A81" s="27" t="s">
        <v>36</v>
      </c>
      <c r="B81" s="17" t="str">
        <f>'[10]Mau 07'!B13</f>
        <v>Nguyễn Trình</v>
      </c>
      <c r="C81" s="18">
        <f t="shared" si="13"/>
        <v>599153</v>
      </c>
      <c r="D81" s="19">
        <f>'[10]Mau 07'!D13</f>
        <v>322346</v>
      </c>
      <c r="E81" s="19">
        <f>'[10]Mau 07'!E13</f>
        <v>276807</v>
      </c>
      <c r="F81" s="19">
        <f>'[10]Mau 07'!F13</f>
        <v>13600</v>
      </c>
      <c r="G81" s="19">
        <f>'[10]Mau 07'!G13</f>
        <v>0</v>
      </c>
      <c r="H81" s="18">
        <f t="shared" si="14"/>
        <v>585553</v>
      </c>
      <c r="I81" s="18">
        <f t="shared" si="15"/>
        <v>166152</v>
      </c>
      <c r="J81" s="19">
        <f>'[10]Mau 07'!J13</f>
        <v>99052</v>
      </c>
      <c r="K81" s="19">
        <f>'[10]Mau 07'!K13</f>
        <v>0</v>
      </c>
      <c r="L81" s="19">
        <f>'[10]Mau 07'!L13</f>
        <v>0</v>
      </c>
      <c r="M81" s="19">
        <f>'[10]Mau 07'!M13</f>
        <v>67100</v>
      </c>
      <c r="N81" s="19">
        <f>'[10]Mau 07'!N13</f>
        <v>0</v>
      </c>
      <c r="O81" s="19">
        <f>'[10]Mau 07'!O13</f>
        <v>0</v>
      </c>
      <c r="P81" s="19">
        <f>'[10]Mau 07'!P13</f>
        <v>0</v>
      </c>
      <c r="Q81" s="19">
        <f>'[10]Mau 07'!Q13</f>
        <v>0</v>
      </c>
      <c r="R81" s="19">
        <f>'[10]Mau 07'!R13</f>
        <v>419401</v>
      </c>
      <c r="S81" s="18">
        <f t="shared" si="12"/>
        <v>486501</v>
      </c>
      <c r="T81" s="48">
        <f t="shared" si="17"/>
        <v>0.596152920217632</v>
      </c>
    </row>
    <row r="82" spans="1:20" ht="15.75">
      <c r="A82" s="27" t="s">
        <v>37</v>
      </c>
      <c r="B82" s="17" t="str">
        <f>'[10]Mau 07'!B14</f>
        <v>Nguyễn Quốc Hùng</v>
      </c>
      <c r="C82" s="18">
        <f t="shared" si="13"/>
        <v>3541403</v>
      </c>
      <c r="D82" s="19">
        <f>'[10]Mau 07'!D14</f>
        <v>1911923</v>
      </c>
      <c r="E82" s="19">
        <f>'[10]Mau 07'!E14</f>
        <v>1629480</v>
      </c>
      <c r="F82" s="19">
        <f>'[10]Mau 07'!F14</f>
        <v>0</v>
      </c>
      <c r="G82" s="19">
        <f>'[10]Mau 07'!G14</f>
        <v>0</v>
      </c>
      <c r="H82" s="18">
        <f t="shared" si="14"/>
        <v>3541403</v>
      </c>
      <c r="I82" s="18">
        <f t="shared" si="15"/>
        <v>752548</v>
      </c>
      <c r="J82" s="19">
        <f>'[10]Mau 07'!J14</f>
        <v>271943</v>
      </c>
      <c r="K82" s="19">
        <f>'[10]Mau 07'!K14</f>
        <v>102500</v>
      </c>
      <c r="L82" s="19">
        <f>'[10]Mau 07'!L14</f>
        <v>0</v>
      </c>
      <c r="M82" s="19">
        <f>'[10]Mau 07'!M14</f>
        <v>378105</v>
      </c>
      <c r="N82" s="19">
        <f>'[10]Mau 07'!N14</f>
        <v>0</v>
      </c>
      <c r="O82" s="19">
        <f>'[10]Mau 07'!O14</f>
        <v>0</v>
      </c>
      <c r="P82" s="19">
        <f>'[10]Mau 07'!P14</f>
        <v>0</v>
      </c>
      <c r="Q82" s="19">
        <f>'[10]Mau 07'!Q14</f>
        <v>0</v>
      </c>
      <c r="R82" s="19">
        <f>'[10]Mau 07'!R14</f>
        <v>2788855</v>
      </c>
      <c r="S82" s="18">
        <f t="shared" si="12"/>
        <v>3166960</v>
      </c>
      <c r="T82" s="48">
        <f t="shared" si="17"/>
        <v>0.497566932607621</v>
      </c>
    </row>
    <row r="83" spans="1:20" ht="15.75">
      <c r="A83" s="27" t="s">
        <v>38</v>
      </c>
      <c r="B83" s="17" t="str">
        <f>'[10]Mau 07'!B15</f>
        <v>Trần Thị Sen</v>
      </c>
      <c r="C83" s="18">
        <f t="shared" si="13"/>
        <v>484722</v>
      </c>
      <c r="D83" s="19">
        <f>'[10]Mau 07'!D15</f>
        <v>296025</v>
      </c>
      <c r="E83" s="19">
        <f>'[10]Mau 07'!E15</f>
        <v>188697</v>
      </c>
      <c r="F83" s="19">
        <f>'[10]Mau 07'!F15</f>
        <v>27000</v>
      </c>
      <c r="G83" s="19">
        <f>'[10]Mau 07'!G15</f>
        <v>0</v>
      </c>
      <c r="H83" s="18">
        <f t="shared" si="14"/>
        <v>457722</v>
      </c>
      <c r="I83" s="18">
        <f t="shared" si="15"/>
        <v>180716</v>
      </c>
      <c r="J83" s="19">
        <f>'[10]Mau 07'!J15</f>
        <v>124372</v>
      </c>
      <c r="K83" s="19">
        <f>'[10]Mau 07'!K15</f>
        <v>0</v>
      </c>
      <c r="L83" s="19">
        <f>'[10]Mau 07'!L15</f>
        <v>0</v>
      </c>
      <c r="M83" s="19">
        <f>'[10]Mau 07'!M15</f>
        <v>56344</v>
      </c>
      <c r="N83" s="19">
        <f>'[10]Mau 07'!N15</f>
        <v>0</v>
      </c>
      <c r="O83" s="19">
        <f>'[10]Mau 07'!O15</f>
        <v>0</v>
      </c>
      <c r="P83" s="19">
        <f>'[10]Mau 07'!P15</f>
        <v>0</v>
      </c>
      <c r="Q83" s="19">
        <f>'[10]Mau 07'!Q15</f>
        <v>0</v>
      </c>
      <c r="R83" s="19">
        <f>'[10]Mau 07'!R15</f>
        <v>277006</v>
      </c>
      <c r="S83" s="18">
        <f t="shared" si="12"/>
        <v>333350</v>
      </c>
      <c r="T83" s="48">
        <f t="shared" si="17"/>
        <v>0.6882179773788707</v>
      </c>
    </row>
    <row r="84" spans="1:20" ht="15.75" customHeight="1" hidden="1">
      <c r="A84" s="27" t="s">
        <v>39</v>
      </c>
      <c r="B84" s="17" t="str">
        <f>'[10]Mau 07'!B16</f>
        <v>Chấp hành viên …</v>
      </c>
      <c r="C84" s="18">
        <f t="shared" si="13"/>
        <v>0</v>
      </c>
      <c r="D84" s="19">
        <f>'[10]Mau 07'!D16</f>
        <v>0</v>
      </c>
      <c r="E84" s="19">
        <f>'[10]Mau 07'!E16</f>
        <v>0</v>
      </c>
      <c r="F84" s="19">
        <f>'[10]Mau 07'!F16</f>
        <v>0</v>
      </c>
      <c r="G84" s="19">
        <f>'[10]Mau 07'!G16</f>
        <v>0</v>
      </c>
      <c r="H84" s="18">
        <f t="shared" si="14"/>
        <v>0</v>
      </c>
      <c r="I84" s="18">
        <f t="shared" si="15"/>
        <v>0</v>
      </c>
      <c r="J84" s="19">
        <f>'[10]Mau 07'!J16</f>
        <v>0</v>
      </c>
      <c r="K84" s="19">
        <f>'[10]Mau 07'!K16</f>
        <v>0</v>
      </c>
      <c r="L84" s="19">
        <f>'[10]Mau 07'!L16</f>
        <v>0</v>
      </c>
      <c r="M84" s="19">
        <f>'[10]Mau 07'!M16</f>
        <v>0</v>
      </c>
      <c r="N84" s="19">
        <f>'[10]Mau 07'!N16</f>
        <v>0</v>
      </c>
      <c r="O84" s="19">
        <f>'[10]Mau 07'!O16</f>
        <v>0</v>
      </c>
      <c r="P84" s="19">
        <f>'[10]Mau 07'!P16</f>
        <v>0</v>
      </c>
      <c r="Q84" s="19">
        <f>'[10]Mau 07'!Q16</f>
        <v>0</v>
      </c>
      <c r="R84" s="19">
        <f>'[10]Mau 07'!R16</f>
        <v>0</v>
      </c>
      <c r="S84" s="18">
        <f t="shared" si="12"/>
        <v>0</v>
      </c>
      <c r="T84" s="48">
        <f t="shared" si="17"/>
      </c>
    </row>
    <row r="85" spans="1:20" ht="15.75" customHeight="1" hidden="1">
      <c r="A85" s="27" t="s">
        <v>40</v>
      </c>
      <c r="B85" s="17" t="str">
        <f>'[10]Mau 07'!B17</f>
        <v>Chấp hành viên …</v>
      </c>
      <c r="C85" s="18">
        <f t="shared" si="13"/>
        <v>0</v>
      </c>
      <c r="D85" s="19">
        <f>'[10]Mau 07'!D17</f>
        <v>0</v>
      </c>
      <c r="E85" s="19">
        <f>'[10]Mau 07'!E17</f>
        <v>0</v>
      </c>
      <c r="F85" s="19">
        <f>'[10]Mau 07'!F17</f>
        <v>0</v>
      </c>
      <c r="G85" s="19">
        <f>'[10]Mau 07'!G17</f>
        <v>0</v>
      </c>
      <c r="H85" s="18">
        <f t="shared" si="14"/>
        <v>0</v>
      </c>
      <c r="I85" s="18">
        <f t="shared" si="15"/>
        <v>0</v>
      </c>
      <c r="J85" s="19">
        <f>'[10]Mau 07'!J17</f>
        <v>0</v>
      </c>
      <c r="K85" s="19">
        <f>'[10]Mau 07'!K17</f>
        <v>0</v>
      </c>
      <c r="L85" s="19">
        <f>'[10]Mau 07'!L17</f>
        <v>0</v>
      </c>
      <c r="M85" s="19">
        <f>'[10]Mau 07'!M17</f>
        <v>0</v>
      </c>
      <c r="N85" s="19">
        <f>'[10]Mau 07'!N17</f>
        <v>0</v>
      </c>
      <c r="O85" s="19">
        <f>'[10]Mau 07'!O17</f>
        <v>0</v>
      </c>
      <c r="P85" s="19">
        <f>'[10]Mau 07'!P17</f>
        <v>0</v>
      </c>
      <c r="Q85" s="19">
        <f>'[10]Mau 07'!Q17</f>
        <v>0</v>
      </c>
      <c r="R85" s="19">
        <f>'[10]Mau 07'!R17</f>
        <v>0</v>
      </c>
      <c r="S85" s="18">
        <f t="shared" si="12"/>
        <v>0</v>
      </c>
      <c r="T85" s="48">
        <f t="shared" si="17"/>
      </c>
    </row>
    <row r="86" spans="1:20" ht="15.75" customHeight="1" hidden="1">
      <c r="A86" s="27" t="s">
        <v>41</v>
      </c>
      <c r="B86" s="17" t="str">
        <f>'[10]Mau 07'!B18</f>
        <v>Chấp hành viên …</v>
      </c>
      <c r="C86" s="18">
        <f t="shared" si="13"/>
        <v>0</v>
      </c>
      <c r="D86" s="19">
        <f>'[10]Mau 07'!D18</f>
        <v>0</v>
      </c>
      <c r="E86" s="19">
        <f>'[10]Mau 07'!E18</f>
        <v>0</v>
      </c>
      <c r="F86" s="19">
        <f>'[10]Mau 07'!F18</f>
        <v>0</v>
      </c>
      <c r="G86" s="19">
        <f>'[10]Mau 07'!G18</f>
        <v>0</v>
      </c>
      <c r="H86" s="18">
        <f t="shared" si="14"/>
        <v>0</v>
      </c>
      <c r="I86" s="18">
        <f t="shared" si="15"/>
        <v>0</v>
      </c>
      <c r="J86" s="19">
        <f>'[10]Mau 07'!J18</f>
        <v>0</v>
      </c>
      <c r="K86" s="19">
        <f>'[10]Mau 07'!K18</f>
        <v>0</v>
      </c>
      <c r="L86" s="19">
        <f>'[10]Mau 07'!L18</f>
        <v>0</v>
      </c>
      <c r="M86" s="19">
        <f>'[10]Mau 07'!M18</f>
        <v>0</v>
      </c>
      <c r="N86" s="19">
        <f>'[10]Mau 07'!N18</f>
        <v>0</v>
      </c>
      <c r="O86" s="19">
        <f>'[10]Mau 07'!O18</f>
        <v>0</v>
      </c>
      <c r="P86" s="19">
        <f>'[10]Mau 07'!P18</f>
        <v>0</v>
      </c>
      <c r="Q86" s="19">
        <f>'[10]Mau 07'!Q18</f>
        <v>0</v>
      </c>
      <c r="R86" s="19">
        <f>'[10]Mau 07'!R18</f>
        <v>0</v>
      </c>
      <c r="S86" s="18">
        <f t="shared" si="12"/>
        <v>0</v>
      </c>
      <c r="T86" s="48">
        <f t="shared" si="17"/>
      </c>
    </row>
    <row r="87" spans="1:20" ht="15.75" customHeight="1" hidden="1">
      <c r="A87" s="27" t="s">
        <v>42</v>
      </c>
      <c r="B87" s="17" t="str">
        <f>'[10]Mau 07'!B19</f>
        <v>Chấp hành viên …</v>
      </c>
      <c r="C87" s="18">
        <f t="shared" si="13"/>
        <v>0</v>
      </c>
      <c r="D87" s="19">
        <f>'[10]Mau 07'!D19</f>
        <v>0</v>
      </c>
      <c r="E87" s="19">
        <f>'[10]Mau 07'!E19</f>
        <v>0</v>
      </c>
      <c r="F87" s="19">
        <f>'[10]Mau 07'!F19</f>
        <v>0</v>
      </c>
      <c r="G87" s="19">
        <f>'[10]Mau 07'!G19</f>
        <v>0</v>
      </c>
      <c r="H87" s="18">
        <f t="shared" si="14"/>
        <v>0</v>
      </c>
      <c r="I87" s="18">
        <f t="shared" si="15"/>
        <v>0</v>
      </c>
      <c r="J87" s="19">
        <f>'[10]Mau 07'!J19</f>
        <v>0</v>
      </c>
      <c r="K87" s="19">
        <f>'[10]Mau 07'!K19</f>
        <v>0</v>
      </c>
      <c r="L87" s="19">
        <f>'[10]Mau 07'!L19</f>
        <v>0</v>
      </c>
      <c r="M87" s="19">
        <f>'[10]Mau 07'!M19</f>
        <v>0</v>
      </c>
      <c r="N87" s="19">
        <f>'[10]Mau 07'!N19</f>
        <v>0</v>
      </c>
      <c r="O87" s="19">
        <f>'[10]Mau 07'!O19</f>
        <v>0</v>
      </c>
      <c r="P87" s="19">
        <f>'[10]Mau 07'!P19</f>
        <v>0</v>
      </c>
      <c r="Q87" s="19">
        <f>'[10]Mau 07'!Q19</f>
        <v>0</v>
      </c>
      <c r="R87" s="19">
        <f>'[10]Mau 07'!R19</f>
        <v>0</v>
      </c>
      <c r="S87" s="18">
        <f t="shared" si="12"/>
        <v>0</v>
      </c>
      <c r="T87" s="48">
        <f t="shared" si="17"/>
      </c>
    </row>
    <row r="88" spans="1:20" ht="15.75" customHeight="1" hidden="1">
      <c r="A88" s="27" t="s">
        <v>43</v>
      </c>
      <c r="B88" s="17" t="str">
        <f>'[10]Mau 07'!B20</f>
        <v>Chấp hành viên …</v>
      </c>
      <c r="C88" s="18">
        <f t="shared" si="13"/>
        <v>0</v>
      </c>
      <c r="D88" s="19">
        <f>'[10]Mau 07'!D20</f>
        <v>0</v>
      </c>
      <c r="E88" s="19">
        <f>'[10]Mau 07'!E20</f>
        <v>0</v>
      </c>
      <c r="F88" s="19">
        <f>'[10]Mau 07'!F20</f>
        <v>0</v>
      </c>
      <c r="G88" s="19">
        <f>'[10]Mau 07'!G20</f>
        <v>0</v>
      </c>
      <c r="H88" s="18">
        <f t="shared" si="14"/>
        <v>0</v>
      </c>
      <c r="I88" s="18">
        <f t="shared" si="15"/>
        <v>0</v>
      </c>
      <c r="J88" s="19">
        <f>'[10]Mau 07'!J20</f>
        <v>0</v>
      </c>
      <c r="K88" s="19">
        <f>'[10]Mau 07'!K20</f>
        <v>0</v>
      </c>
      <c r="L88" s="19">
        <f>'[10]Mau 07'!L20</f>
        <v>0</v>
      </c>
      <c r="M88" s="19">
        <f>'[10]Mau 07'!M20</f>
        <v>0</v>
      </c>
      <c r="N88" s="19">
        <f>'[10]Mau 07'!N20</f>
        <v>0</v>
      </c>
      <c r="O88" s="19">
        <f>'[10]Mau 07'!O20</f>
        <v>0</v>
      </c>
      <c r="P88" s="19">
        <f>'[10]Mau 07'!P20</f>
        <v>0</v>
      </c>
      <c r="Q88" s="19">
        <f>'[10]Mau 07'!Q20</f>
        <v>0</v>
      </c>
      <c r="R88" s="19">
        <f>'[10]Mau 07'!R20</f>
        <v>0</v>
      </c>
      <c r="S88" s="18">
        <f t="shared" si="12"/>
        <v>0</v>
      </c>
      <c r="T88" s="48">
        <f t="shared" si="17"/>
      </c>
    </row>
    <row r="89" spans="1:20" ht="15.75" customHeight="1" hidden="1">
      <c r="A89" s="27" t="s">
        <v>44</v>
      </c>
      <c r="B89" s="17" t="str">
        <f>'[10]Mau 07'!B21</f>
        <v>Chấp hành viên …</v>
      </c>
      <c r="C89" s="18">
        <f t="shared" si="13"/>
        <v>0</v>
      </c>
      <c r="D89" s="19">
        <f>'[10]Mau 07'!D21</f>
        <v>0</v>
      </c>
      <c r="E89" s="19">
        <f>'[10]Mau 07'!E21</f>
        <v>0</v>
      </c>
      <c r="F89" s="19">
        <f>'[10]Mau 07'!F21</f>
        <v>0</v>
      </c>
      <c r="G89" s="19">
        <f>'[10]Mau 07'!G21</f>
        <v>0</v>
      </c>
      <c r="H89" s="18">
        <f t="shared" si="14"/>
        <v>0</v>
      </c>
      <c r="I89" s="18">
        <f t="shared" si="15"/>
        <v>0</v>
      </c>
      <c r="J89" s="19">
        <f>'[10]Mau 07'!J21</f>
        <v>0</v>
      </c>
      <c r="K89" s="19">
        <f>'[10]Mau 07'!K21</f>
        <v>0</v>
      </c>
      <c r="L89" s="19">
        <f>'[10]Mau 07'!L21</f>
        <v>0</v>
      </c>
      <c r="M89" s="19">
        <f>'[10]Mau 07'!M21</f>
        <v>0</v>
      </c>
      <c r="N89" s="19">
        <f>'[10]Mau 07'!N21</f>
        <v>0</v>
      </c>
      <c r="O89" s="19">
        <f>'[10]Mau 07'!O21</f>
        <v>0</v>
      </c>
      <c r="P89" s="19">
        <f>'[10]Mau 07'!P21</f>
        <v>0</v>
      </c>
      <c r="Q89" s="19">
        <f>'[10]Mau 07'!Q21</f>
        <v>0</v>
      </c>
      <c r="R89" s="19">
        <f>'[10]Mau 07'!R21</f>
        <v>0</v>
      </c>
      <c r="S89" s="18">
        <f t="shared" si="12"/>
        <v>0</v>
      </c>
      <c r="T89" s="48">
        <f t="shared" si="17"/>
      </c>
    </row>
    <row r="90" spans="1:20" ht="15.75" customHeight="1" hidden="1">
      <c r="A90" s="27" t="s">
        <v>45</v>
      </c>
      <c r="B90" s="17" t="str">
        <f>'[10]Mau 07'!B22</f>
        <v>Chấp hành viên …</v>
      </c>
      <c r="C90" s="18">
        <f t="shared" si="13"/>
        <v>0</v>
      </c>
      <c r="D90" s="19">
        <f>'[10]Mau 07'!D22</f>
        <v>0</v>
      </c>
      <c r="E90" s="19">
        <f>'[10]Mau 07'!E22</f>
        <v>0</v>
      </c>
      <c r="F90" s="19">
        <f>'[10]Mau 07'!F22</f>
        <v>0</v>
      </c>
      <c r="G90" s="19">
        <f>'[10]Mau 07'!G22</f>
        <v>0</v>
      </c>
      <c r="H90" s="18">
        <f t="shared" si="14"/>
        <v>0</v>
      </c>
      <c r="I90" s="18">
        <f t="shared" si="15"/>
        <v>0</v>
      </c>
      <c r="J90" s="19">
        <f>'[10]Mau 07'!J22</f>
        <v>0</v>
      </c>
      <c r="K90" s="19">
        <f>'[10]Mau 07'!K22</f>
        <v>0</v>
      </c>
      <c r="L90" s="19">
        <f>'[10]Mau 07'!L22</f>
        <v>0</v>
      </c>
      <c r="M90" s="19">
        <f>'[10]Mau 07'!M22</f>
        <v>0</v>
      </c>
      <c r="N90" s="19">
        <f>'[10]Mau 07'!N22</f>
        <v>0</v>
      </c>
      <c r="O90" s="19">
        <f>'[10]Mau 07'!O22</f>
        <v>0</v>
      </c>
      <c r="P90" s="19">
        <f>'[10]Mau 07'!P22</f>
        <v>0</v>
      </c>
      <c r="Q90" s="19">
        <f>'[10]Mau 07'!Q22</f>
        <v>0</v>
      </c>
      <c r="R90" s="19">
        <f>'[10]Mau 07'!R22</f>
        <v>0</v>
      </c>
      <c r="S90" s="18">
        <f t="shared" si="12"/>
        <v>0</v>
      </c>
      <c r="T90" s="48">
        <f t="shared" si="17"/>
      </c>
    </row>
    <row r="91" spans="1:20" ht="15.75">
      <c r="A91" s="51">
        <v>7</v>
      </c>
      <c r="B91" s="51" t="str">
        <f>'[11]Mau 07'!B12</f>
        <v>Chi cục THADS huyện Cam Lộ</v>
      </c>
      <c r="C91" s="52">
        <f t="shared" si="13"/>
        <v>20691623</v>
      </c>
      <c r="D91" s="52">
        <f>SUM(D92:D101)</f>
        <v>18586649</v>
      </c>
      <c r="E91" s="52">
        <f>SUM(E92:E101)</f>
        <v>2104974</v>
      </c>
      <c r="F91" s="52">
        <f>SUM(F92:F101)</f>
        <v>5650</v>
      </c>
      <c r="G91" s="52">
        <f>SUM(G92:G101)</f>
        <v>0</v>
      </c>
      <c r="H91" s="52">
        <f t="shared" si="14"/>
        <v>20685973</v>
      </c>
      <c r="I91" s="52">
        <f t="shared" si="15"/>
        <v>13177796</v>
      </c>
      <c r="J91" s="52">
        <f aca="true" t="shared" si="18" ref="J91:R91">SUM(J92:J101)</f>
        <v>7969473</v>
      </c>
      <c r="K91" s="52">
        <f t="shared" si="18"/>
        <v>1101003</v>
      </c>
      <c r="L91" s="52">
        <f t="shared" si="18"/>
        <v>0</v>
      </c>
      <c r="M91" s="52">
        <f t="shared" si="18"/>
        <v>4107320</v>
      </c>
      <c r="N91" s="52">
        <f t="shared" si="18"/>
        <v>0</v>
      </c>
      <c r="O91" s="52">
        <f t="shared" si="18"/>
        <v>0</v>
      </c>
      <c r="P91" s="52">
        <f t="shared" si="18"/>
        <v>0</v>
      </c>
      <c r="Q91" s="52">
        <f t="shared" si="18"/>
        <v>0</v>
      </c>
      <c r="R91" s="52">
        <f t="shared" si="18"/>
        <v>7508177</v>
      </c>
      <c r="S91" s="52">
        <f t="shared" si="12"/>
        <v>11615497</v>
      </c>
      <c r="T91" s="53">
        <f t="shared" si="17"/>
        <v>0.6883151021612415</v>
      </c>
    </row>
    <row r="92" spans="1:20" ht="15.75">
      <c r="A92" s="27" t="s">
        <v>36</v>
      </c>
      <c r="B92" s="17" t="str">
        <f>'[11]Mau 07'!B13</f>
        <v>Nguyễn Thị Miền</v>
      </c>
      <c r="C92" s="18">
        <f t="shared" si="13"/>
        <v>16140121</v>
      </c>
      <c r="D92" s="19">
        <f>'[11]Mau 07'!D13</f>
        <v>15153453</v>
      </c>
      <c r="E92" s="19">
        <f>'[11]Mau 07'!E13</f>
        <v>986668</v>
      </c>
      <c r="F92" s="19">
        <f>'[11]Mau 07'!F13</f>
        <v>0</v>
      </c>
      <c r="G92" s="19">
        <f>'[11]Mau 07'!G13</f>
        <v>0</v>
      </c>
      <c r="H92" s="18">
        <f t="shared" si="14"/>
        <v>16140121</v>
      </c>
      <c r="I92" s="18">
        <f t="shared" si="15"/>
        <v>10610228</v>
      </c>
      <c r="J92" s="19">
        <f>'[11]Mau 07'!J13</f>
        <v>7331623</v>
      </c>
      <c r="K92" s="19">
        <f>'[11]Mau 07'!K13</f>
        <v>99636</v>
      </c>
      <c r="L92" s="19">
        <f>'[11]Mau 07'!L13</f>
        <v>0</v>
      </c>
      <c r="M92" s="19">
        <f>'[11]Mau 07'!M13</f>
        <v>3178969</v>
      </c>
      <c r="N92" s="19">
        <f>'[11]Mau 07'!N13</f>
        <v>0</v>
      </c>
      <c r="O92" s="19">
        <f>'[11]Mau 07'!O13</f>
        <v>0</v>
      </c>
      <c r="P92" s="19">
        <f>'[11]Mau 07'!P13</f>
        <v>0</v>
      </c>
      <c r="Q92" s="19">
        <f>'[11]Mau 07'!Q13</f>
        <v>0</v>
      </c>
      <c r="R92" s="19">
        <f>'[11]Mau 07'!R13</f>
        <v>5529893</v>
      </c>
      <c r="S92" s="18">
        <f t="shared" si="12"/>
        <v>8708862</v>
      </c>
      <c r="T92" s="48">
        <f t="shared" si="17"/>
        <v>0.7003863630451673</v>
      </c>
    </row>
    <row r="93" spans="1:20" ht="15.75">
      <c r="A93" s="27" t="s">
        <v>37</v>
      </c>
      <c r="B93" s="17" t="str">
        <f>'[11]Mau 07'!B14</f>
        <v>Hoàng Thị Kim Anh</v>
      </c>
      <c r="C93" s="18">
        <f t="shared" si="13"/>
        <v>501196</v>
      </c>
      <c r="D93" s="19">
        <f>'[11]Mau 07'!D14</f>
        <v>245825</v>
      </c>
      <c r="E93" s="19">
        <f>'[11]Mau 07'!E14</f>
        <v>255371</v>
      </c>
      <c r="F93" s="19">
        <f>'[11]Mau 07'!F14</f>
        <v>5650</v>
      </c>
      <c r="G93" s="19">
        <f>'[11]Mau 07'!G14</f>
        <v>0</v>
      </c>
      <c r="H93" s="18">
        <f t="shared" si="14"/>
        <v>495546</v>
      </c>
      <c r="I93" s="18">
        <f t="shared" si="15"/>
        <v>480461</v>
      </c>
      <c r="J93" s="19">
        <f>'[11]Mau 07'!J14</f>
        <v>301032</v>
      </c>
      <c r="K93" s="19">
        <f>'[11]Mau 07'!K14</f>
        <v>55015</v>
      </c>
      <c r="L93" s="19">
        <f>'[11]Mau 07'!L14</f>
        <v>0</v>
      </c>
      <c r="M93" s="19">
        <f>'[11]Mau 07'!M14</f>
        <v>124414</v>
      </c>
      <c r="N93" s="19">
        <f>'[11]Mau 07'!N14</f>
        <v>0</v>
      </c>
      <c r="O93" s="19">
        <f>'[11]Mau 07'!O14</f>
        <v>0</v>
      </c>
      <c r="P93" s="19">
        <f>'[11]Mau 07'!P14</f>
        <v>0</v>
      </c>
      <c r="Q93" s="19">
        <f>'[11]Mau 07'!Q14</f>
        <v>0</v>
      </c>
      <c r="R93" s="19">
        <f>'[11]Mau 07'!R14</f>
        <v>15085</v>
      </c>
      <c r="S93" s="18">
        <f t="shared" si="12"/>
        <v>139499</v>
      </c>
      <c r="T93" s="48">
        <f t="shared" si="17"/>
        <v>0.7410528638120472</v>
      </c>
    </row>
    <row r="94" spans="1:20" ht="15.75">
      <c r="A94" s="27" t="s">
        <v>38</v>
      </c>
      <c r="B94" s="17" t="str">
        <f>'[11]Mau 07'!B15</f>
        <v>Nguyễn Thị Phượng</v>
      </c>
      <c r="C94" s="18">
        <f t="shared" si="13"/>
        <v>3935835</v>
      </c>
      <c r="D94" s="19">
        <f>'[11]Mau 07'!D15</f>
        <v>3187371</v>
      </c>
      <c r="E94" s="19">
        <f>'[11]Mau 07'!E15</f>
        <v>748464</v>
      </c>
      <c r="F94" s="19">
        <f>'[11]Mau 07'!F15</f>
        <v>0</v>
      </c>
      <c r="G94" s="19">
        <f>'[11]Mau 07'!G15</f>
        <v>0</v>
      </c>
      <c r="H94" s="18">
        <f t="shared" si="14"/>
        <v>3935835</v>
      </c>
      <c r="I94" s="18">
        <f t="shared" si="15"/>
        <v>1972636</v>
      </c>
      <c r="J94" s="19">
        <f>'[11]Mau 07'!J15</f>
        <v>222347</v>
      </c>
      <c r="K94" s="19">
        <f>'[11]Mau 07'!K15</f>
        <v>946352</v>
      </c>
      <c r="L94" s="19">
        <f>'[11]Mau 07'!L15</f>
        <v>0</v>
      </c>
      <c r="M94" s="19">
        <f>'[11]Mau 07'!M15</f>
        <v>803937</v>
      </c>
      <c r="N94" s="19">
        <f>'[11]Mau 07'!N15</f>
        <v>0</v>
      </c>
      <c r="O94" s="19">
        <f>'[11]Mau 07'!O15</f>
        <v>0</v>
      </c>
      <c r="P94" s="19">
        <f>'[11]Mau 07'!P15</f>
        <v>0</v>
      </c>
      <c r="Q94" s="19">
        <f>'[11]Mau 07'!Q15</f>
        <v>0</v>
      </c>
      <c r="R94" s="19">
        <f>'[11]Mau 07'!R15</f>
        <v>1963199</v>
      </c>
      <c r="S94" s="18">
        <f t="shared" si="12"/>
        <v>2767136</v>
      </c>
      <c r="T94" s="48">
        <f t="shared" si="17"/>
        <v>0.5924554758201716</v>
      </c>
    </row>
    <row r="95" spans="1:20" ht="15.75">
      <c r="A95" s="27" t="s">
        <v>39</v>
      </c>
      <c r="B95" s="17" t="str">
        <f>'[11]Mau 07'!B16</f>
        <v>Ngô Tú Ngọc</v>
      </c>
      <c r="C95" s="18">
        <f t="shared" si="13"/>
        <v>114471</v>
      </c>
      <c r="D95" s="19">
        <f>'[11]Mau 07'!D16</f>
        <v>0</v>
      </c>
      <c r="E95" s="19">
        <f>'[11]Mau 07'!E16</f>
        <v>114471</v>
      </c>
      <c r="F95" s="19">
        <f>'[11]Mau 07'!F16</f>
        <v>0</v>
      </c>
      <c r="G95" s="19">
        <f>'[11]Mau 07'!G16</f>
        <v>0</v>
      </c>
      <c r="H95" s="18">
        <f t="shared" si="14"/>
        <v>114471</v>
      </c>
      <c r="I95" s="18">
        <f t="shared" si="15"/>
        <v>114471</v>
      </c>
      <c r="J95" s="19">
        <f>'[11]Mau 07'!J16</f>
        <v>114471</v>
      </c>
      <c r="K95" s="19">
        <f>'[11]Mau 07'!K16</f>
        <v>0</v>
      </c>
      <c r="L95" s="19">
        <f>'[11]Mau 07'!L16</f>
        <v>0</v>
      </c>
      <c r="M95" s="19">
        <f>'[11]Mau 07'!M16</f>
        <v>0</v>
      </c>
      <c r="N95" s="19">
        <f>'[11]Mau 07'!N16</f>
        <v>0</v>
      </c>
      <c r="O95" s="19">
        <f>'[11]Mau 07'!O16</f>
        <v>0</v>
      </c>
      <c r="P95" s="19">
        <f>'[11]Mau 07'!P16</f>
        <v>0</v>
      </c>
      <c r="Q95" s="19">
        <f>'[11]Mau 07'!Q16</f>
        <v>0</v>
      </c>
      <c r="R95" s="19">
        <f>'[11]Mau 07'!R16</f>
        <v>0</v>
      </c>
      <c r="S95" s="18">
        <f t="shared" si="12"/>
        <v>0</v>
      </c>
      <c r="T95" s="48">
        <f t="shared" si="17"/>
        <v>1</v>
      </c>
    </row>
    <row r="96" spans="1:20" ht="15.75" customHeight="1" hidden="1">
      <c r="A96" s="27" t="s">
        <v>40</v>
      </c>
      <c r="B96" s="17" t="str">
        <f>'[11]Mau 07'!B17</f>
        <v>Chấp hành viên …</v>
      </c>
      <c r="C96" s="18">
        <f t="shared" si="13"/>
        <v>0</v>
      </c>
      <c r="D96" s="19">
        <f>'[11]Mau 07'!D17</f>
        <v>0</v>
      </c>
      <c r="E96" s="19">
        <f>'[11]Mau 07'!E17</f>
        <v>0</v>
      </c>
      <c r="F96" s="19">
        <f>'[11]Mau 07'!F17</f>
        <v>0</v>
      </c>
      <c r="G96" s="19">
        <f>'[11]Mau 07'!G17</f>
        <v>0</v>
      </c>
      <c r="H96" s="18">
        <f t="shared" si="14"/>
        <v>0</v>
      </c>
      <c r="I96" s="18">
        <f t="shared" si="15"/>
        <v>0</v>
      </c>
      <c r="J96" s="19">
        <f>'[11]Mau 07'!J17</f>
        <v>0</v>
      </c>
      <c r="K96" s="19">
        <f>'[11]Mau 07'!K17</f>
        <v>0</v>
      </c>
      <c r="L96" s="19">
        <f>'[11]Mau 07'!L17</f>
        <v>0</v>
      </c>
      <c r="M96" s="19">
        <f>'[11]Mau 07'!M17</f>
        <v>0</v>
      </c>
      <c r="N96" s="19">
        <f>'[11]Mau 07'!N17</f>
        <v>0</v>
      </c>
      <c r="O96" s="19">
        <f>'[11]Mau 07'!O17</f>
        <v>0</v>
      </c>
      <c r="P96" s="19">
        <f>'[11]Mau 07'!P17</f>
        <v>0</v>
      </c>
      <c r="Q96" s="19">
        <f>'[11]Mau 07'!Q17</f>
        <v>0</v>
      </c>
      <c r="R96" s="19">
        <f>'[11]Mau 07'!R17</f>
        <v>0</v>
      </c>
      <c r="S96" s="18">
        <f t="shared" si="12"/>
        <v>0</v>
      </c>
      <c r="T96" s="48">
        <f t="shared" si="17"/>
      </c>
    </row>
    <row r="97" spans="1:20" ht="15.75" customHeight="1" hidden="1">
      <c r="A97" s="27" t="s">
        <v>41</v>
      </c>
      <c r="B97" s="17" t="str">
        <f>'[11]Mau 07'!B18</f>
        <v>Chấp hành viên …</v>
      </c>
      <c r="C97" s="18">
        <f t="shared" si="13"/>
        <v>0</v>
      </c>
      <c r="D97" s="19">
        <f>'[11]Mau 07'!D18</f>
        <v>0</v>
      </c>
      <c r="E97" s="19">
        <f>'[11]Mau 07'!E18</f>
        <v>0</v>
      </c>
      <c r="F97" s="19">
        <f>'[11]Mau 07'!F18</f>
        <v>0</v>
      </c>
      <c r="G97" s="19">
        <f>'[11]Mau 07'!G18</f>
        <v>0</v>
      </c>
      <c r="H97" s="18">
        <f t="shared" si="14"/>
        <v>0</v>
      </c>
      <c r="I97" s="18">
        <f t="shared" si="15"/>
        <v>0</v>
      </c>
      <c r="J97" s="19">
        <f>'[11]Mau 07'!J18</f>
        <v>0</v>
      </c>
      <c r="K97" s="19">
        <f>'[11]Mau 07'!K18</f>
        <v>0</v>
      </c>
      <c r="L97" s="19">
        <f>'[11]Mau 07'!L18</f>
        <v>0</v>
      </c>
      <c r="M97" s="19">
        <f>'[11]Mau 07'!M18</f>
        <v>0</v>
      </c>
      <c r="N97" s="19">
        <f>'[11]Mau 07'!N18</f>
        <v>0</v>
      </c>
      <c r="O97" s="19">
        <f>'[11]Mau 07'!O18</f>
        <v>0</v>
      </c>
      <c r="P97" s="19">
        <f>'[11]Mau 07'!P18</f>
        <v>0</v>
      </c>
      <c r="Q97" s="19">
        <f>'[11]Mau 07'!Q18</f>
        <v>0</v>
      </c>
      <c r="R97" s="19">
        <f>'[11]Mau 07'!R18</f>
        <v>0</v>
      </c>
      <c r="S97" s="18">
        <f t="shared" si="12"/>
        <v>0</v>
      </c>
      <c r="T97" s="48">
        <f t="shared" si="17"/>
      </c>
    </row>
    <row r="98" spans="1:20" ht="15.75" customHeight="1" hidden="1">
      <c r="A98" s="27" t="s">
        <v>42</v>
      </c>
      <c r="B98" s="17" t="str">
        <f>'[11]Mau 07'!B19</f>
        <v>Chấp hành viên …</v>
      </c>
      <c r="C98" s="18">
        <f t="shared" si="13"/>
        <v>0</v>
      </c>
      <c r="D98" s="19">
        <f>'[11]Mau 07'!D19</f>
        <v>0</v>
      </c>
      <c r="E98" s="19">
        <f>'[11]Mau 07'!E19</f>
        <v>0</v>
      </c>
      <c r="F98" s="19">
        <f>'[11]Mau 07'!F19</f>
        <v>0</v>
      </c>
      <c r="G98" s="19">
        <f>'[11]Mau 07'!G19</f>
        <v>0</v>
      </c>
      <c r="H98" s="18">
        <f t="shared" si="14"/>
        <v>0</v>
      </c>
      <c r="I98" s="18">
        <f t="shared" si="15"/>
        <v>0</v>
      </c>
      <c r="J98" s="19">
        <f>'[11]Mau 07'!J19</f>
        <v>0</v>
      </c>
      <c r="K98" s="19">
        <f>'[11]Mau 07'!K19</f>
        <v>0</v>
      </c>
      <c r="L98" s="19">
        <f>'[11]Mau 07'!L19</f>
        <v>0</v>
      </c>
      <c r="M98" s="19">
        <f>'[11]Mau 07'!M19</f>
        <v>0</v>
      </c>
      <c r="N98" s="19">
        <f>'[11]Mau 07'!N19</f>
        <v>0</v>
      </c>
      <c r="O98" s="19">
        <f>'[11]Mau 07'!O19</f>
        <v>0</v>
      </c>
      <c r="P98" s="19">
        <f>'[11]Mau 07'!P19</f>
        <v>0</v>
      </c>
      <c r="Q98" s="19">
        <f>'[11]Mau 07'!Q19</f>
        <v>0</v>
      </c>
      <c r="R98" s="19">
        <f>'[11]Mau 07'!R19</f>
        <v>0</v>
      </c>
      <c r="S98" s="18">
        <f t="shared" si="12"/>
        <v>0</v>
      </c>
      <c r="T98" s="48">
        <f t="shared" si="17"/>
      </c>
    </row>
    <row r="99" spans="1:20" ht="15.75" customHeight="1" hidden="1">
      <c r="A99" s="27" t="s">
        <v>43</v>
      </c>
      <c r="B99" s="17" t="str">
        <f>'[11]Mau 07'!B20</f>
        <v>Chấp hành viên …</v>
      </c>
      <c r="C99" s="18">
        <f t="shared" si="13"/>
        <v>0</v>
      </c>
      <c r="D99" s="19">
        <f>'[11]Mau 07'!D20</f>
        <v>0</v>
      </c>
      <c r="E99" s="19">
        <f>'[11]Mau 07'!E20</f>
        <v>0</v>
      </c>
      <c r="F99" s="19">
        <f>'[11]Mau 07'!F20</f>
        <v>0</v>
      </c>
      <c r="G99" s="19">
        <f>'[11]Mau 07'!G20</f>
        <v>0</v>
      </c>
      <c r="H99" s="18">
        <f t="shared" si="14"/>
        <v>0</v>
      </c>
      <c r="I99" s="18">
        <f t="shared" si="15"/>
        <v>0</v>
      </c>
      <c r="J99" s="19">
        <f>'[11]Mau 07'!J20</f>
        <v>0</v>
      </c>
      <c r="K99" s="19">
        <f>'[11]Mau 07'!K20</f>
        <v>0</v>
      </c>
      <c r="L99" s="19">
        <f>'[11]Mau 07'!L20</f>
        <v>0</v>
      </c>
      <c r="M99" s="19">
        <f>'[11]Mau 07'!M20</f>
        <v>0</v>
      </c>
      <c r="N99" s="19">
        <f>'[11]Mau 07'!N20</f>
        <v>0</v>
      </c>
      <c r="O99" s="19">
        <f>'[11]Mau 07'!O20</f>
        <v>0</v>
      </c>
      <c r="P99" s="19">
        <f>'[11]Mau 07'!P20</f>
        <v>0</v>
      </c>
      <c r="Q99" s="19">
        <f>'[11]Mau 07'!Q20</f>
        <v>0</v>
      </c>
      <c r="R99" s="19">
        <f>'[11]Mau 07'!R20</f>
        <v>0</v>
      </c>
      <c r="S99" s="18">
        <f t="shared" si="12"/>
        <v>0</v>
      </c>
      <c r="T99" s="48">
        <f t="shared" si="17"/>
      </c>
    </row>
    <row r="100" spans="1:20" ht="15.75" customHeight="1" hidden="1">
      <c r="A100" s="27" t="s">
        <v>44</v>
      </c>
      <c r="B100" s="17" t="str">
        <f>'[11]Mau 07'!B21</f>
        <v>Chấp hành viên …</v>
      </c>
      <c r="C100" s="18">
        <f t="shared" si="13"/>
        <v>0</v>
      </c>
      <c r="D100" s="19">
        <f>'[11]Mau 07'!D21</f>
        <v>0</v>
      </c>
      <c r="E100" s="19">
        <f>'[11]Mau 07'!E21</f>
        <v>0</v>
      </c>
      <c r="F100" s="19">
        <f>'[11]Mau 07'!F21</f>
        <v>0</v>
      </c>
      <c r="G100" s="19">
        <f>'[11]Mau 07'!G21</f>
        <v>0</v>
      </c>
      <c r="H100" s="18">
        <f t="shared" si="14"/>
        <v>0</v>
      </c>
      <c r="I100" s="18">
        <f t="shared" si="15"/>
        <v>0</v>
      </c>
      <c r="J100" s="19">
        <f>'[11]Mau 07'!J21</f>
        <v>0</v>
      </c>
      <c r="K100" s="19">
        <f>'[11]Mau 07'!K21</f>
        <v>0</v>
      </c>
      <c r="L100" s="19">
        <f>'[11]Mau 07'!L21</f>
        <v>0</v>
      </c>
      <c r="M100" s="19">
        <f>'[11]Mau 07'!M21</f>
        <v>0</v>
      </c>
      <c r="N100" s="19">
        <f>'[11]Mau 07'!N21</f>
        <v>0</v>
      </c>
      <c r="O100" s="19">
        <f>'[11]Mau 07'!O21</f>
        <v>0</v>
      </c>
      <c r="P100" s="19">
        <f>'[11]Mau 07'!P21</f>
        <v>0</v>
      </c>
      <c r="Q100" s="19">
        <f>'[11]Mau 07'!Q21</f>
        <v>0</v>
      </c>
      <c r="R100" s="19">
        <f>'[11]Mau 07'!R21</f>
        <v>0</v>
      </c>
      <c r="S100" s="18">
        <f t="shared" si="12"/>
        <v>0</v>
      </c>
      <c r="T100" s="48">
        <f t="shared" si="17"/>
      </c>
    </row>
    <row r="101" spans="1:20" ht="15.75" customHeight="1" hidden="1">
      <c r="A101" s="27" t="s">
        <v>45</v>
      </c>
      <c r="B101" s="17" t="str">
        <f>'[11]Mau 07'!B22</f>
        <v>Chấp hành viên …</v>
      </c>
      <c r="C101" s="18">
        <f t="shared" si="13"/>
        <v>0</v>
      </c>
      <c r="D101" s="19">
        <f>'[11]Mau 07'!D22</f>
        <v>0</v>
      </c>
      <c r="E101" s="19">
        <f>'[11]Mau 07'!E22</f>
        <v>0</v>
      </c>
      <c r="F101" s="19">
        <f>'[11]Mau 07'!F22</f>
        <v>0</v>
      </c>
      <c r="G101" s="19">
        <f>'[11]Mau 07'!G22</f>
        <v>0</v>
      </c>
      <c r="H101" s="18">
        <f t="shared" si="14"/>
        <v>0</v>
      </c>
      <c r="I101" s="18">
        <f t="shared" si="15"/>
        <v>0</v>
      </c>
      <c r="J101" s="19">
        <f>'[11]Mau 07'!J22</f>
        <v>0</v>
      </c>
      <c r="K101" s="19">
        <f>'[11]Mau 07'!K22</f>
        <v>0</v>
      </c>
      <c r="L101" s="19">
        <f>'[11]Mau 07'!L22</f>
        <v>0</v>
      </c>
      <c r="M101" s="19">
        <f>'[11]Mau 07'!M22</f>
        <v>0</v>
      </c>
      <c r="N101" s="19">
        <f>'[11]Mau 07'!N22</f>
        <v>0</v>
      </c>
      <c r="O101" s="19">
        <f>'[11]Mau 07'!O22</f>
        <v>0</v>
      </c>
      <c r="P101" s="19">
        <f>'[11]Mau 07'!P22</f>
        <v>0</v>
      </c>
      <c r="Q101" s="19">
        <f>'[11]Mau 07'!Q22</f>
        <v>0</v>
      </c>
      <c r="R101" s="19">
        <f>'[11]Mau 07'!R22</f>
        <v>0</v>
      </c>
      <c r="S101" s="18">
        <f t="shared" si="12"/>
        <v>0</v>
      </c>
      <c r="T101" s="48">
        <f t="shared" si="17"/>
      </c>
    </row>
    <row r="102" spans="1:20" ht="15.75">
      <c r="A102" s="51">
        <v>8</v>
      </c>
      <c r="B102" s="51" t="str">
        <f>'[12]Mau 07'!B12</f>
        <v>Chi cục THADS huyện Đakrông</v>
      </c>
      <c r="C102" s="52">
        <f t="shared" si="13"/>
        <v>3643604</v>
      </c>
      <c r="D102" s="52">
        <f>SUM(D103:D112)</f>
        <v>1905011</v>
      </c>
      <c r="E102" s="52">
        <f>SUM(E103:E112)</f>
        <v>1738593</v>
      </c>
      <c r="F102" s="52">
        <f>SUM(F103:F112)</f>
        <v>1199054</v>
      </c>
      <c r="G102" s="52">
        <f>SUM(G103:G112)</f>
        <v>0</v>
      </c>
      <c r="H102" s="52">
        <f t="shared" si="14"/>
        <v>2444550</v>
      </c>
      <c r="I102" s="52">
        <f t="shared" si="15"/>
        <v>659021</v>
      </c>
      <c r="J102" s="52">
        <f aca="true" t="shared" si="19" ref="J102:R102">SUM(J103:J112)</f>
        <v>242786</v>
      </c>
      <c r="K102" s="52">
        <f t="shared" si="19"/>
        <v>18820</v>
      </c>
      <c r="L102" s="52">
        <f t="shared" si="19"/>
        <v>0</v>
      </c>
      <c r="M102" s="52">
        <f t="shared" si="19"/>
        <v>395915</v>
      </c>
      <c r="N102" s="52">
        <f t="shared" si="19"/>
        <v>0</v>
      </c>
      <c r="O102" s="52">
        <f t="shared" si="19"/>
        <v>0</v>
      </c>
      <c r="P102" s="52">
        <f t="shared" si="19"/>
        <v>0</v>
      </c>
      <c r="Q102" s="52">
        <f t="shared" si="19"/>
        <v>1500</v>
      </c>
      <c r="R102" s="52">
        <f t="shared" si="19"/>
        <v>1785529</v>
      </c>
      <c r="S102" s="52">
        <f t="shared" si="12"/>
        <v>2182944</v>
      </c>
      <c r="T102" s="53">
        <f t="shared" si="17"/>
        <v>0.39696155357720014</v>
      </c>
    </row>
    <row r="103" spans="1:20" ht="15.75">
      <c r="A103" s="27" t="s">
        <v>36</v>
      </c>
      <c r="B103" s="17" t="str">
        <f>'[12]Mau 07'!B13</f>
        <v>Trần Ngọc Văn</v>
      </c>
      <c r="C103" s="18">
        <f t="shared" si="13"/>
        <v>7426</v>
      </c>
      <c r="D103" s="19">
        <f>'[12]Mau 07'!D13</f>
        <v>0</v>
      </c>
      <c r="E103" s="19">
        <f>'[12]Mau 07'!E13</f>
        <v>7426</v>
      </c>
      <c r="F103" s="19">
        <f>'[12]Mau 07'!F13</f>
        <v>0</v>
      </c>
      <c r="G103" s="19">
        <f>'[12]Mau 07'!G13</f>
        <v>0</v>
      </c>
      <c r="H103" s="18">
        <f t="shared" si="14"/>
        <v>7426</v>
      </c>
      <c r="I103" s="18">
        <f t="shared" si="15"/>
        <v>7426</v>
      </c>
      <c r="J103" s="19">
        <f>'[12]Mau 07'!J13</f>
        <v>7426</v>
      </c>
      <c r="K103" s="19">
        <f>'[12]Mau 07'!K13</f>
        <v>0</v>
      </c>
      <c r="L103" s="19">
        <f>'[12]Mau 07'!L13</f>
        <v>0</v>
      </c>
      <c r="M103" s="19">
        <f>'[12]Mau 07'!M13</f>
        <v>0</v>
      </c>
      <c r="N103" s="19">
        <f>'[12]Mau 07'!N13</f>
        <v>0</v>
      </c>
      <c r="O103" s="19">
        <f>'[12]Mau 07'!O13</f>
        <v>0</v>
      </c>
      <c r="P103" s="19">
        <f>'[12]Mau 07'!P13</f>
        <v>0</v>
      </c>
      <c r="Q103" s="19">
        <f>'[12]Mau 07'!Q13</f>
        <v>0</v>
      </c>
      <c r="R103" s="19">
        <f>'[12]Mau 07'!R13</f>
        <v>0</v>
      </c>
      <c r="S103" s="18">
        <f t="shared" si="12"/>
        <v>0</v>
      </c>
      <c r="T103" s="48">
        <f t="shared" si="17"/>
        <v>1</v>
      </c>
    </row>
    <row r="104" spans="1:20" ht="15.75">
      <c r="A104" s="27" t="s">
        <v>37</v>
      </c>
      <c r="B104" s="17" t="str">
        <f>'[12]Mau 07'!B14</f>
        <v>Lê Nam Thanh Tài</v>
      </c>
      <c r="C104" s="18">
        <f t="shared" si="13"/>
        <v>1104326</v>
      </c>
      <c r="D104" s="19">
        <f>'[12]Mau 07'!D14</f>
        <v>933571</v>
      </c>
      <c r="E104" s="19">
        <f>'[12]Mau 07'!E14</f>
        <v>170755</v>
      </c>
      <c r="F104" s="19">
        <f>'[12]Mau 07'!F14</f>
        <v>3000</v>
      </c>
      <c r="G104" s="19">
        <f>'[12]Mau 07'!G14</f>
        <v>0</v>
      </c>
      <c r="H104" s="18">
        <f t="shared" si="14"/>
        <v>1101326</v>
      </c>
      <c r="I104" s="18">
        <f t="shared" si="15"/>
        <v>532170</v>
      </c>
      <c r="J104" s="19">
        <f>'[12]Mau 07'!J14</f>
        <v>148935</v>
      </c>
      <c r="K104" s="19">
        <f>'[12]Mau 07'!K14</f>
        <v>18820</v>
      </c>
      <c r="L104" s="19">
        <f>'[12]Mau 07'!L14</f>
        <v>0</v>
      </c>
      <c r="M104" s="19">
        <f>'[12]Mau 07'!M14</f>
        <v>362915</v>
      </c>
      <c r="N104" s="19">
        <f>'[12]Mau 07'!N14</f>
        <v>0</v>
      </c>
      <c r="O104" s="19">
        <f>'[12]Mau 07'!O14</f>
        <v>0</v>
      </c>
      <c r="P104" s="19">
        <f>'[12]Mau 07'!P14</f>
        <v>0</v>
      </c>
      <c r="Q104" s="19">
        <f>'[12]Mau 07'!Q14</f>
        <v>1500</v>
      </c>
      <c r="R104" s="19">
        <f>'[12]Mau 07'!R14</f>
        <v>569156</v>
      </c>
      <c r="S104" s="18">
        <f t="shared" si="12"/>
        <v>933571</v>
      </c>
      <c r="T104" s="48">
        <f t="shared" si="17"/>
        <v>0.3152282165473439</v>
      </c>
    </row>
    <row r="105" spans="1:20" ht="15.75">
      <c r="A105" s="27" t="s">
        <v>38</v>
      </c>
      <c r="B105" s="17" t="str">
        <f>'[12]Mau 07'!B15</f>
        <v>Văn Viết Phúc</v>
      </c>
      <c r="C105" s="18">
        <f t="shared" si="13"/>
        <v>2531852</v>
      </c>
      <c r="D105" s="19">
        <f>'[12]Mau 07'!D15</f>
        <v>971440</v>
      </c>
      <c r="E105" s="19">
        <f>'[12]Mau 07'!E15</f>
        <v>1560412</v>
      </c>
      <c r="F105" s="19">
        <f>'[12]Mau 07'!F15</f>
        <v>1196054</v>
      </c>
      <c r="G105" s="19">
        <f>'[12]Mau 07'!G15</f>
        <v>0</v>
      </c>
      <c r="H105" s="18">
        <f t="shared" si="14"/>
        <v>1335798</v>
      </c>
      <c r="I105" s="18">
        <f t="shared" si="15"/>
        <v>119425</v>
      </c>
      <c r="J105" s="19">
        <f>'[12]Mau 07'!J15</f>
        <v>86425</v>
      </c>
      <c r="K105" s="19">
        <f>'[12]Mau 07'!K15</f>
        <v>0</v>
      </c>
      <c r="L105" s="19">
        <f>'[12]Mau 07'!L15</f>
        <v>0</v>
      </c>
      <c r="M105" s="19">
        <f>'[12]Mau 07'!M15</f>
        <v>33000</v>
      </c>
      <c r="N105" s="19">
        <f>'[12]Mau 07'!N15</f>
        <v>0</v>
      </c>
      <c r="O105" s="19">
        <f>'[12]Mau 07'!O15</f>
        <v>0</v>
      </c>
      <c r="P105" s="19">
        <f>'[12]Mau 07'!P15</f>
        <v>0</v>
      </c>
      <c r="Q105" s="19">
        <f>'[12]Mau 07'!Q15</f>
        <v>0</v>
      </c>
      <c r="R105" s="19">
        <f>'[12]Mau 07'!R15</f>
        <v>1216373</v>
      </c>
      <c r="S105" s="18">
        <f t="shared" si="12"/>
        <v>1249373</v>
      </c>
      <c r="T105" s="48">
        <f t="shared" si="17"/>
        <v>0.7236759472472263</v>
      </c>
    </row>
    <row r="106" spans="1:20" ht="15.75" customHeight="1" hidden="1">
      <c r="A106" s="27" t="s">
        <v>39</v>
      </c>
      <c r="B106" s="17" t="str">
        <f>'[12]Mau 07'!B16</f>
        <v>Chấp hành viên …</v>
      </c>
      <c r="C106" s="18">
        <f t="shared" si="13"/>
        <v>0</v>
      </c>
      <c r="D106" s="19">
        <f>'[12]Mau 07'!D16</f>
        <v>0</v>
      </c>
      <c r="E106" s="19">
        <f>'[12]Mau 07'!E16</f>
        <v>0</v>
      </c>
      <c r="F106" s="19">
        <f>'[12]Mau 07'!F16</f>
        <v>0</v>
      </c>
      <c r="G106" s="19">
        <f>'[12]Mau 07'!G16</f>
        <v>0</v>
      </c>
      <c r="H106" s="18">
        <f t="shared" si="14"/>
        <v>0</v>
      </c>
      <c r="I106" s="18">
        <f t="shared" si="15"/>
        <v>0</v>
      </c>
      <c r="J106" s="19">
        <f>'[12]Mau 07'!J16</f>
        <v>0</v>
      </c>
      <c r="K106" s="19">
        <f>'[12]Mau 07'!K16</f>
        <v>0</v>
      </c>
      <c r="L106" s="19">
        <f>'[12]Mau 07'!L16</f>
        <v>0</v>
      </c>
      <c r="M106" s="19">
        <f>'[12]Mau 07'!M16</f>
        <v>0</v>
      </c>
      <c r="N106" s="19">
        <f>'[12]Mau 07'!N16</f>
        <v>0</v>
      </c>
      <c r="O106" s="19">
        <f>'[12]Mau 07'!O16</f>
        <v>0</v>
      </c>
      <c r="P106" s="19">
        <f>'[12]Mau 07'!P16</f>
        <v>0</v>
      </c>
      <c r="Q106" s="19">
        <f>'[12]Mau 07'!Q16</f>
        <v>0</v>
      </c>
      <c r="R106" s="19">
        <f>'[12]Mau 07'!R16</f>
        <v>0</v>
      </c>
      <c r="S106" s="18">
        <f t="shared" si="12"/>
        <v>0</v>
      </c>
      <c r="T106" s="48">
        <f t="shared" si="17"/>
      </c>
    </row>
    <row r="107" spans="1:20" ht="15.75" customHeight="1" hidden="1">
      <c r="A107" s="27" t="s">
        <v>40</v>
      </c>
      <c r="B107" s="17" t="str">
        <f>'[12]Mau 07'!B17</f>
        <v>Chấp hành viên …</v>
      </c>
      <c r="C107" s="18">
        <f t="shared" si="13"/>
        <v>0</v>
      </c>
      <c r="D107" s="19">
        <f>'[12]Mau 07'!D17</f>
        <v>0</v>
      </c>
      <c r="E107" s="19">
        <f>'[12]Mau 07'!E17</f>
        <v>0</v>
      </c>
      <c r="F107" s="19">
        <f>'[12]Mau 07'!F17</f>
        <v>0</v>
      </c>
      <c r="G107" s="19">
        <f>'[12]Mau 07'!G17</f>
        <v>0</v>
      </c>
      <c r="H107" s="18">
        <f t="shared" si="14"/>
        <v>0</v>
      </c>
      <c r="I107" s="18">
        <f t="shared" si="15"/>
        <v>0</v>
      </c>
      <c r="J107" s="19">
        <f>'[12]Mau 07'!J17</f>
        <v>0</v>
      </c>
      <c r="K107" s="19">
        <f>'[12]Mau 07'!K17</f>
        <v>0</v>
      </c>
      <c r="L107" s="19">
        <f>'[12]Mau 07'!L17</f>
        <v>0</v>
      </c>
      <c r="M107" s="19">
        <f>'[12]Mau 07'!M17</f>
        <v>0</v>
      </c>
      <c r="N107" s="19">
        <f>'[12]Mau 07'!N17</f>
        <v>0</v>
      </c>
      <c r="O107" s="19">
        <f>'[12]Mau 07'!O17</f>
        <v>0</v>
      </c>
      <c r="P107" s="19">
        <f>'[12]Mau 07'!P17</f>
        <v>0</v>
      </c>
      <c r="Q107" s="19">
        <f>'[12]Mau 07'!Q17</f>
        <v>0</v>
      </c>
      <c r="R107" s="19">
        <f>'[12]Mau 07'!R17</f>
        <v>0</v>
      </c>
      <c r="S107" s="18">
        <f t="shared" si="12"/>
        <v>0</v>
      </c>
      <c r="T107" s="48">
        <f t="shared" si="17"/>
      </c>
    </row>
    <row r="108" spans="1:20" ht="15.75" customHeight="1" hidden="1">
      <c r="A108" s="27" t="s">
        <v>41</v>
      </c>
      <c r="B108" s="17" t="str">
        <f>'[12]Mau 07'!B18</f>
        <v>Chấp hành viên …</v>
      </c>
      <c r="C108" s="18">
        <f t="shared" si="13"/>
        <v>0</v>
      </c>
      <c r="D108" s="19">
        <f>'[12]Mau 07'!D18</f>
        <v>0</v>
      </c>
      <c r="E108" s="19">
        <f>'[12]Mau 07'!E18</f>
        <v>0</v>
      </c>
      <c r="F108" s="19">
        <f>'[12]Mau 07'!F18</f>
        <v>0</v>
      </c>
      <c r="G108" s="19">
        <f>'[12]Mau 07'!G18</f>
        <v>0</v>
      </c>
      <c r="H108" s="18">
        <f t="shared" si="14"/>
        <v>0</v>
      </c>
      <c r="I108" s="18">
        <f t="shared" si="15"/>
        <v>0</v>
      </c>
      <c r="J108" s="19">
        <f>'[12]Mau 07'!J18</f>
        <v>0</v>
      </c>
      <c r="K108" s="19">
        <f>'[12]Mau 07'!K18</f>
        <v>0</v>
      </c>
      <c r="L108" s="19">
        <f>'[12]Mau 07'!L18</f>
        <v>0</v>
      </c>
      <c r="M108" s="19">
        <f>'[12]Mau 07'!M18</f>
        <v>0</v>
      </c>
      <c r="N108" s="19">
        <f>'[12]Mau 07'!N18</f>
        <v>0</v>
      </c>
      <c r="O108" s="19">
        <f>'[12]Mau 07'!O18</f>
        <v>0</v>
      </c>
      <c r="P108" s="19">
        <f>'[12]Mau 07'!P18</f>
        <v>0</v>
      </c>
      <c r="Q108" s="19">
        <f>'[12]Mau 07'!Q18</f>
        <v>0</v>
      </c>
      <c r="R108" s="19">
        <f>'[12]Mau 07'!R18</f>
        <v>0</v>
      </c>
      <c r="S108" s="18">
        <f t="shared" si="12"/>
        <v>0</v>
      </c>
      <c r="T108" s="48">
        <f t="shared" si="17"/>
      </c>
    </row>
    <row r="109" spans="1:20" ht="15.75" customHeight="1" hidden="1">
      <c r="A109" s="27" t="s">
        <v>42</v>
      </c>
      <c r="B109" s="17" t="str">
        <f>'[12]Mau 07'!B19</f>
        <v>Chấp hành viên …</v>
      </c>
      <c r="C109" s="18">
        <f t="shared" si="13"/>
        <v>0</v>
      </c>
      <c r="D109" s="19">
        <f>'[12]Mau 07'!D19</f>
        <v>0</v>
      </c>
      <c r="E109" s="19">
        <f>'[12]Mau 07'!E19</f>
        <v>0</v>
      </c>
      <c r="F109" s="19">
        <f>'[12]Mau 07'!F19</f>
        <v>0</v>
      </c>
      <c r="G109" s="19">
        <f>'[12]Mau 07'!G19</f>
        <v>0</v>
      </c>
      <c r="H109" s="18">
        <f t="shared" si="14"/>
        <v>0</v>
      </c>
      <c r="I109" s="18">
        <f t="shared" si="15"/>
        <v>0</v>
      </c>
      <c r="J109" s="19">
        <f>'[12]Mau 07'!J19</f>
        <v>0</v>
      </c>
      <c r="K109" s="19">
        <f>'[12]Mau 07'!K19</f>
        <v>0</v>
      </c>
      <c r="L109" s="19">
        <f>'[12]Mau 07'!L19</f>
        <v>0</v>
      </c>
      <c r="M109" s="19">
        <f>'[12]Mau 07'!M19</f>
        <v>0</v>
      </c>
      <c r="N109" s="19">
        <f>'[12]Mau 07'!N19</f>
        <v>0</v>
      </c>
      <c r="O109" s="19">
        <f>'[12]Mau 07'!O19</f>
        <v>0</v>
      </c>
      <c r="P109" s="19">
        <f>'[12]Mau 07'!P19</f>
        <v>0</v>
      </c>
      <c r="Q109" s="19">
        <f>'[12]Mau 07'!Q19</f>
        <v>0</v>
      </c>
      <c r="R109" s="19">
        <f>'[12]Mau 07'!R19</f>
        <v>0</v>
      </c>
      <c r="S109" s="18">
        <f t="shared" si="12"/>
        <v>0</v>
      </c>
      <c r="T109" s="48">
        <f t="shared" si="17"/>
      </c>
    </row>
    <row r="110" spans="1:20" ht="15.75" customHeight="1" hidden="1">
      <c r="A110" s="27" t="s">
        <v>43</v>
      </c>
      <c r="B110" s="17" t="str">
        <f>'[12]Mau 07'!B20</f>
        <v>Chấp hành viên …</v>
      </c>
      <c r="C110" s="18">
        <f t="shared" si="13"/>
        <v>0</v>
      </c>
      <c r="D110" s="19">
        <f>'[12]Mau 07'!D20</f>
        <v>0</v>
      </c>
      <c r="E110" s="19">
        <f>'[12]Mau 07'!E20</f>
        <v>0</v>
      </c>
      <c r="F110" s="19">
        <f>'[12]Mau 07'!F20</f>
        <v>0</v>
      </c>
      <c r="G110" s="19">
        <f>'[12]Mau 07'!G20</f>
        <v>0</v>
      </c>
      <c r="H110" s="18">
        <f t="shared" si="14"/>
        <v>0</v>
      </c>
      <c r="I110" s="18">
        <f t="shared" si="15"/>
        <v>0</v>
      </c>
      <c r="J110" s="19">
        <f>'[12]Mau 07'!J20</f>
        <v>0</v>
      </c>
      <c r="K110" s="19">
        <f>'[12]Mau 07'!K20</f>
        <v>0</v>
      </c>
      <c r="L110" s="19">
        <f>'[12]Mau 07'!L20</f>
        <v>0</v>
      </c>
      <c r="M110" s="19">
        <f>'[12]Mau 07'!M20</f>
        <v>0</v>
      </c>
      <c r="N110" s="19">
        <f>'[12]Mau 07'!N20</f>
        <v>0</v>
      </c>
      <c r="O110" s="19">
        <f>'[12]Mau 07'!O20</f>
        <v>0</v>
      </c>
      <c r="P110" s="19">
        <f>'[12]Mau 07'!P20</f>
        <v>0</v>
      </c>
      <c r="Q110" s="19">
        <f>'[12]Mau 07'!Q20</f>
        <v>0</v>
      </c>
      <c r="R110" s="19">
        <f>'[12]Mau 07'!R20</f>
        <v>0</v>
      </c>
      <c r="S110" s="18">
        <f t="shared" si="12"/>
        <v>0</v>
      </c>
      <c r="T110" s="48">
        <f t="shared" si="17"/>
      </c>
    </row>
    <row r="111" spans="1:20" ht="15.75" customHeight="1" hidden="1">
      <c r="A111" s="27" t="s">
        <v>44</v>
      </c>
      <c r="B111" s="17" t="str">
        <f>'[12]Mau 07'!B21</f>
        <v>Chấp hành viên …</v>
      </c>
      <c r="C111" s="18">
        <f t="shared" si="13"/>
        <v>0</v>
      </c>
      <c r="D111" s="19">
        <f>'[12]Mau 07'!D21</f>
        <v>0</v>
      </c>
      <c r="E111" s="19">
        <f>'[12]Mau 07'!E21</f>
        <v>0</v>
      </c>
      <c r="F111" s="19">
        <f>'[12]Mau 07'!F21</f>
        <v>0</v>
      </c>
      <c r="G111" s="19">
        <f>'[12]Mau 07'!G21</f>
        <v>0</v>
      </c>
      <c r="H111" s="18">
        <f t="shared" si="14"/>
        <v>0</v>
      </c>
      <c r="I111" s="18">
        <f t="shared" si="15"/>
        <v>0</v>
      </c>
      <c r="J111" s="19">
        <f>'[12]Mau 07'!J21</f>
        <v>0</v>
      </c>
      <c r="K111" s="19">
        <f>'[12]Mau 07'!K21</f>
        <v>0</v>
      </c>
      <c r="L111" s="19">
        <f>'[12]Mau 07'!L21</f>
        <v>0</v>
      </c>
      <c r="M111" s="19">
        <f>'[12]Mau 07'!M21</f>
        <v>0</v>
      </c>
      <c r="N111" s="19">
        <f>'[12]Mau 07'!N21</f>
        <v>0</v>
      </c>
      <c r="O111" s="19">
        <f>'[12]Mau 07'!O21</f>
        <v>0</v>
      </c>
      <c r="P111" s="19">
        <f>'[12]Mau 07'!P21</f>
        <v>0</v>
      </c>
      <c r="Q111" s="19">
        <f>'[12]Mau 07'!Q21</f>
        <v>0</v>
      </c>
      <c r="R111" s="19">
        <f>'[12]Mau 07'!R21</f>
        <v>0</v>
      </c>
      <c r="S111" s="18">
        <f t="shared" si="12"/>
        <v>0</v>
      </c>
      <c r="T111" s="48">
        <f t="shared" si="17"/>
      </c>
    </row>
    <row r="112" spans="1:20" ht="15.75" customHeight="1" hidden="1">
      <c r="A112" s="27" t="s">
        <v>45</v>
      </c>
      <c r="B112" s="17" t="str">
        <f>'[12]Mau 07'!B22</f>
        <v>Chấp hành viên …</v>
      </c>
      <c r="C112" s="18">
        <f t="shared" si="13"/>
        <v>0</v>
      </c>
      <c r="D112" s="19">
        <f>'[12]Mau 07'!D22</f>
        <v>0</v>
      </c>
      <c r="E112" s="19">
        <f>'[12]Mau 07'!E22</f>
        <v>0</v>
      </c>
      <c r="F112" s="19">
        <f>'[12]Mau 07'!F22</f>
        <v>0</v>
      </c>
      <c r="G112" s="19">
        <f>'[12]Mau 07'!G22</f>
        <v>0</v>
      </c>
      <c r="H112" s="18">
        <f t="shared" si="14"/>
        <v>0</v>
      </c>
      <c r="I112" s="18">
        <f t="shared" si="15"/>
        <v>0</v>
      </c>
      <c r="J112" s="19">
        <f>'[12]Mau 07'!J22</f>
        <v>0</v>
      </c>
      <c r="K112" s="19">
        <f>'[12]Mau 07'!K22</f>
        <v>0</v>
      </c>
      <c r="L112" s="19">
        <f>'[12]Mau 07'!L22</f>
        <v>0</v>
      </c>
      <c r="M112" s="19">
        <f>'[12]Mau 07'!M22</f>
        <v>0</v>
      </c>
      <c r="N112" s="19">
        <f>'[12]Mau 07'!N22</f>
        <v>0</v>
      </c>
      <c r="O112" s="19">
        <f>'[12]Mau 07'!O22</f>
        <v>0</v>
      </c>
      <c r="P112" s="19">
        <f>'[12]Mau 07'!P22</f>
        <v>0</v>
      </c>
      <c r="Q112" s="19">
        <f>'[12]Mau 07'!Q22</f>
        <v>0</v>
      </c>
      <c r="R112" s="19">
        <f>'[12]Mau 07'!R22</f>
        <v>0</v>
      </c>
      <c r="S112" s="18">
        <f t="shared" si="12"/>
        <v>0</v>
      </c>
      <c r="T112" s="48">
        <f t="shared" si="17"/>
      </c>
    </row>
    <row r="113" spans="1:20" ht="24">
      <c r="A113" s="51">
        <v>9</v>
      </c>
      <c r="B113" s="51" t="str">
        <f>'[13]Mau 07'!B12</f>
        <v>Chi cục THADS huyện Hướng Hóa</v>
      </c>
      <c r="C113" s="52">
        <f t="shared" si="13"/>
        <v>48784980</v>
      </c>
      <c r="D113" s="52">
        <f>SUM(D114:D123)</f>
        <v>42415929</v>
      </c>
      <c r="E113" s="52">
        <f>SUM(E114:E123)</f>
        <v>6369051</v>
      </c>
      <c r="F113" s="52">
        <f>SUM(F114:F123)</f>
        <v>14801</v>
      </c>
      <c r="G113" s="52">
        <f>SUM(G114:G123)</f>
        <v>0</v>
      </c>
      <c r="H113" s="52">
        <f t="shared" si="14"/>
        <v>48770179</v>
      </c>
      <c r="I113" s="52">
        <f t="shared" si="15"/>
        <v>8835603</v>
      </c>
      <c r="J113" s="52">
        <f aca="true" t="shared" si="20" ref="J113:R113">SUM(J114:J123)</f>
        <v>4972523</v>
      </c>
      <c r="K113" s="52">
        <f t="shared" si="20"/>
        <v>1499716</v>
      </c>
      <c r="L113" s="52">
        <f t="shared" si="20"/>
        <v>0</v>
      </c>
      <c r="M113" s="52">
        <f t="shared" si="20"/>
        <v>2363364</v>
      </c>
      <c r="N113" s="52">
        <f t="shared" si="20"/>
        <v>0</v>
      </c>
      <c r="O113" s="52">
        <f t="shared" si="20"/>
        <v>0</v>
      </c>
      <c r="P113" s="52">
        <f t="shared" si="20"/>
        <v>0</v>
      </c>
      <c r="Q113" s="52">
        <f t="shared" si="20"/>
        <v>0</v>
      </c>
      <c r="R113" s="52">
        <f t="shared" si="20"/>
        <v>39934576</v>
      </c>
      <c r="S113" s="52">
        <f t="shared" si="12"/>
        <v>42297940</v>
      </c>
      <c r="T113" s="53">
        <f t="shared" si="17"/>
        <v>0.7325180862019265</v>
      </c>
    </row>
    <row r="114" spans="1:20" ht="15.75">
      <c r="A114" s="27" t="s">
        <v>36</v>
      </c>
      <c r="B114" s="17" t="str">
        <f>'[13]Mau 07'!B13</f>
        <v>Phan Nhật Việt</v>
      </c>
      <c r="C114" s="18">
        <f t="shared" si="13"/>
        <v>73473</v>
      </c>
      <c r="D114" s="19">
        <f>'[13]Mau 07'!D13</f>
        <v>0</v>
      </c>
      <c r="E114" s="19">
        <f>'[13]Mau 07'!E13</f>
        <v>73473</v>
      </c>
      <c r="F114" s="19">
        <f>'[13]Mau 07'!F13</f>
        <v>200</v>
      </c>
      <c r="G114" s="19">
        <f>'[13]Mau 07'!G13</f>
        <v>0</v>
      </c>
      <c r="H114" s="18">
        <f t="shared" si="14"/>
        <v>73273</v>
      </c>
      <c r="I114" s="18">
        <f t="shared" si="15"/>
        <v>73273</v>
      </c>
      <c r="J114" s="19">
        <f>'[13]Mau 07'!J13</f>
        <v>59273</v>
      </c>
      <c r="K114" s="19">
        <f>'[13]Mau 07'!K13</f>
        <v>14000</v>
      </c>
      <c r="L114" s="19">
        <f>'[13]Mau 07'!L13</f>
        <v>0</v>
      </c>
      <c r="M114" s="19">
        <f>'[13]Mau 07'!M13</f>
        <v>0</v>
      </c>
      <c r="N114" s="19">
        <f>'[13]Mau 07'!N13</f>
        <v>0</v>
      </c>
      <c r="O114" s="19">
        <f>'[13]Mau 07'!O13</f>
        <v>0</v>
      </c>
      <c r="P114" s="19">
        <f>'[13]Mau 07'!P13</f>
        <v>0</v>
      </c>
      <c r="Q114" s="19">
        <f>'[13]Mau 07'!Q13</f>
        <v>0</v>
      </c>
      <c r="R114" s="19">
        <f>'[13]Mau 07'!R13</f>
        <v>0</v>
      </c>
      <c r="S114" s="18">
        <f t="shared" si="12"/>
        <v>0</v>
      </c>
      <c r="T114" s="48">
        <f t="shared" si="17"/>
        <v>1</v>
      </c>
    </row>
    <row r="115" spans="1:20" ht="15.75">
      <c r="A115" s="27" t="s">
        <v>37</v>
      </c>
      <c r="B115" s="17" t="str">
        <f>'[13]Mau 07'!B14</f>
        <v>Nguyễn Ngọc Cường</v>
      </c>
      <c r="C115" s="18">
        <f t="shared" si="13"/>
        <v>34029478</v>
      </c>
      <c r="D115" s="19">
        <f>'[13]Mau 07'!D14</f>
        <v>29768841</v>
      </c>
      <c r="E115" s="19">
        <f>'[13]Mau 07'!E14</f>
        <v>4260637</v>
      </c>
      <c r="F115" s="19">
        <f>'[13]Mau 07'!F14</f>
        <v>5601</v>
      </c>
      <c r="G115" s="19">
        <f>'[13]Mau 07'!G14</f>
        <v>0</v>
      </c>
      <c r="H115" s="18">
        <f t="shared" si="14"/>
        <v>34023877</v>
      </c>
      <c r="I115" s="18">
        <f t="shared" si="15"/>
        <v>4618507</v>
      </c>
      <c r="J115" s="19">
        <f>'[13]Mau 07'!J14</f>
        <v>2460582</v>
      </c>
      <c r="K115" s="19">
        <f>'[13]Mau 07'!K14</f>
        <v>431961</v>
      </c>
      <c r="L115" s="19">
        <f>'[13]Mau 07'!L14</f>
        <v>0</v>
      </c>
      <c r="M115" s="19">
        <f>'[13]Mau 07'!M14</f>
        <v>1725964</v>
      </c>
      <c r="N115" s="19">
        <f>'[13]Mau 07'!N14</f>
        <v>0</v>
      </c>
      <c r="O115" s="19">
        <f>'[13]Mau 07'!O14</f>
        <v>0</v>
      </c>
      <c r="P115" s="19">
        <f>'[13]Mau 07'!P14</f>
        <v>0</v>
      </c>
      <c r="Q115" s="19">
        <f>'[13]Mau 07'!Q14</f>
        <v>0</v>
      </c>
      <c r="R115" s="19">
        <f>'[13]Mau 07'!R14</f>
        <v>29405370</v>
      </c>
      <c r="S115" s="18">
        <f t="shared" si="12"/>
        <v>31131334</v>
      </c>
      <c r="T115" s="48">
        <f t="shared" si="17"/>
        <v>0.62629395170344</v>
      </c>
    </row>
    <row r="116" spans="1:20" ht="16.5" thickBot="1">
      <c r="A116" s="27" t="s">
        <v>38</v>
      </c>
      <c r="B116" s="17" t="str">
        <f>'[13]Mau 07'!B15</f>
        <v>Vũ Hải Sơn</v>
      </c>
      <c r="C116" s="18">
        <f t="shared" si="13"/>
        <v>14682029</v>
      </c>
      <c r="D116" s="19">
        <f>'[13]Mau 07'!D15</f>
        <v>12647088</v>
      </c>
      <c r="E116" s="19">
        <f>'[13]Mau 07'!E15</f>
        <v>2034941</v>
      </c>
      <c r="F116" s="19">
        <f>'[13]Mau 07'!F15</f>
        <v>9000</v>
      </c>
      <c r="G116" s="19">
        <f>'[13]Mau 07'!G15</f>
        <v>0</v>
      </c>
      <c r="H116" s="18">
        <f t="shared" si="14"/>
        <v>14673029</v>
      </c>
      <c r="I116" s="18">
        <f t="shared" si="15"/>
        <v>4143823</v>
      </c>
      <c r="J116" s="19">
        <f>'[13]Mau 07'!J15</f>
        <v>2452668</v>
      </c>
      <c r="K116" s="19">
        <f>'[13]Mau 07'!K15</f>
        <v>1053755</v>
      </c>
      <c r="L116" s="19">
        <f>'[13]Mau 07'!L15</f>
        <v>0</v>
      </c>
      <c r="M116" s="19">
        <f>'[13]Mau 07'!M15</f>
        <v>637400</v>
      </c>
      <c r="N116" s="19">
        <f>'[13]Mau 07'!N15</f>
        <v>0</v>
      </c>
      <c r="O116" s="19">
        <f>'[13]Mau 07'!O15</f>
        <v>0</v>
      </c>
      <c r="P116" s="19">
        <f>'[13]Mau 07'!P15</f>
        <v>0</v>
      </c>
      <c r="Q116" s="19">
        <f>'[13]Mau 07'!Q15</f>
        <v>0</v>
      </c>
      <c r="R116" s="19">
        <f>'[13]Mau 07'!R15</f>
        <v>10529206</v>
      </c>
      <c r="S116" s="18">
        <f t="shared" si="12"/>
        <v>11166606</v>
      </c>
      <c r="T116" s="48">
        <f t="shared" si="17"/>
        <v>0.846180688702196</v>
      </c>
    </row>
    <row r="117" spans="1:20" ht="16.5" customHeight="1" hidden="1" thickBot="1">
      <c r="A117" s="27" t="s">
        <v>39</v>
      </c>
      <c r="B117" s="17" t="str">
        <f>'[13]Mau 07'!B16</f>
        <v>Chấp hành viên …</v>
      </c>
      <c r="C117" s="18">
        <f t="shared" si="13"/>
        <v>0</v>
      </c>
      <c r="D117" s="19">
        <f>'[13]Mau 07'!D16</f>
        <v>0</v>
      </c>
      <c r="E117" s="19">
        <f>'[13]Mau 07'!E16</f>
        <v>0</v>
      </c>
      <c r="F117" s="19">
        <f>'[13]Mau 07'!F16</f>
        <v>0</v>
      </c>
      <c r="G117" s="19">
        <f>'[13]Mau 07'!G16</f>
        <v>0</v>
      </c>
      <c r="H117" s="18">
        <f t="shared" si="14"/>
        <v>0</v>
      </c>
      <c r="I117" s="18">
        <f t="shared" si="15"/>
        <v>0</v>
      </c>
      <c r="J117" s="19">
        <f>'[13]Mau 07'!J16</f>
        <v>0</v>
      </c>
      <c r="K117" s="19">
        <f>'[13]Mau 07'!K16</f>
        <v>0</v>
      </c>
      <c r="L117" s="19">
        <f>'[13]Mau 07'!L16</f>
        <v>0</v>
      </c>
      <c r="M117" s="19">
        <f>'[13]Mau 07'!M16</f>
        <v>0</v>
      </c>
      <c r="N117" s="19">
        <f>'[13]Mau 07'!N16</f>
        <v>0</v>
      </c>
      <c r="O117" s="19">
        <f>'[13]Mau 07'!O16</f>
        <v>0</v>
      </c>
      <c r="P117" s="19">
        <f>'[13]Mau 07'!P16</f>
        <v>0</v>
      </c>
      <c r="Q117" s="19">
        <f>'[13]Mau 07'!Q16</f>
        <v>0</v>
      </c>
      <c r="R117" s="19">
        <f>'[13]Mau 07'!R16</f>
        <v>0</v>
      </c>
      <c r="S117" s="18">
        <f t="shared" si="12"/>
        <v>0</v>
      </c>
      <c r="T117" s="48">
        <f t="shared" si="17"/>
      </c>
    </row>
    <row r="118" spans="1:20" ht="15.75" customHeight="1" hidden="1">
      <c r="A118" s="27" t="s">
        <v>40</v>
      </c>
      <c r="B118" s="17" t="str">
        <f>'[13]Mau 07'!B17</f>
        <v>Chấp hành viên …</v>
      </c>
      <c r="C118" s="18">
        <f t="shared" si="13"/>
        <v>0</v>
      </c>
      <c r="D118" s="19">
        <f>'[13]Mau 07'!D17</f>
        <v>0</v>
      </c>
      <c r="E118" s="19">
        <f>'[13]Mau 07'!E17</f>
        <v>0</v>
      </c>
      <c r="F118" s="19">
        <f>'[13]Mau 07'!F17</f>
        <v>0</v>
      </c>
      <c r="G118" s="19">
        <f>'[13]Mau 07'!G17</f>
        <v>0</v>
      </c>
      <c r="H118" s="18">
        <f t="shared" si="14"/>
        <v>0</v>
      </c>
      <c r="I118" s="18">
        <f t="shared" si="15"/>
        <v>0</v>
      </c>
      <c r="J118" s="19">
        <f>'[13]Mau 07'!J17</f>
        <v>0</v>
      </c>
      <c r="K118" s="19">
        <f>'[13]Mau 07'!K17</f>
        <v>0</v>
      </c>
      <c r="L118" s="19">
        <f>'[13]Mau 07'!L17</f>
        <v>0</v>
      </c>
      <c r="M118" s="19">
        <f>'[13]Mau 07'!M17</f>
        <v>0</v>
      </c>
      <c r="N118" s="19">
        <f>'[13]Mau 07'!N17</f>
        <v>0</v>
      </c>
      <c r="O118" s="19">
        <f>'[13]Mau 07'!O17</f>
        <v>0</v>
      </c>
      <c r="P118" s="19">
        <f>'[13]Mau 07'!P17</f>
        <v>0</v>
      </c>
      <c r="Q118" s="19">
        <f>'[13]Mau 07'!Q17</f>
        <v>0</v>
      </c>
      <c r="R118" s="19">
        <f>'[13]Mau 07'!R17</f>
        <v>0</v>
      </c>
      <c r="S118" s="18">
        <f t="shared" si="12"/>
        <v>0</v>
      </c>
      <c r="T118" s="48">
        <f t="shared" si="17"/>
      </c>
    </row>
    <row r="119" spans="1:20" ht="15.75" customHeight="1" hidden="1">
      <c r="A119" s="27" t="s">
        <v>41</v>
      </c>
      <c r="B119" s="17" t="str">
        <f>'[13]Mau 07'!B18</f>
        <v>Chấp hành viên …</v>
      </c>
      <c r="C119" s="18">
        <f t="shared" si="13"/>
        <v>0</v>
      </c>
      <c r="D119" s="19">
        <f>'[13]Mau 07'!D18</f>
        <v>0</v>
      </c>
      <c r="E119" s="19">
        <f>'[13]Mau 07'!E18</f>
        <v>0</v>
      </c>
      <c r="F119" s="19">
        <f>'[13]Mau 07'!F18</f>
        <v>0</v>
      </c>
      <c r="G119" s="19">
        <f>'[13]Mau 07'!G18</f>
        <v>0</v>
      </c>
      <c r="H119" s="18">
        <f t="shared" si="14"/>
        <v>0</v>
      </c>
      <c r="I119" s="18">
        <f t="shared" si="15"/>
        <v>0</v>
      </c>
      <c r="J119" s="19">
        <f>'[13]Mau 07'!J18</f>
        <v>0</v>
      </c>
      <c r="K119" s="19">
        <f>'[13]Mau 07'!K18</f>
        <v>0</v>
      </c>
      <c r="L119" s="19">
        <f>'[13]Mau 07'!L18</f>
        <v>0</v>
      </c>
      <c r="M119" s="19">
        <f>'[13]Mau 07'!M18</f>
        <v>0</v>
      </c>
      <c r="N119" s="19">
        <f>'[13]Mau 07'!N18</f>
        <v>0</v>
      </c>
      <c r="O119" s="19">
        <f>'[13]Mau 07'!O18</f>
        <v>0</v>
      </c>
      <c r="P119" s="19">
        <f>'[13]Mau 07'!P18</f>
        <v>0</v>
      </c>
      <c r="Q119" s="19">
        <f>'[13]Mau 07'!Q18</f>
        <v>0</v>
      </c>
      <c r="R119" s="19">
        <f>'[13]Mau 07'!R18</f>
        <v>0</v>
      </c>
      <c r="S119" s="18">
        <f t="shared" si="12"/>
        <v>0</v>
      </c>
      <c r="T119" s="48">
        <f t="shared" si="17"/>
      </c>
    </row>
    <row r="120" spans="1:20" ht="15.75" customHeight="1" hidden="1">
      <c r="A120" s="27" t="s">
        <v>42</v>
      </c>
      <c r="B120" s="17" t="str">
        <f>'[13]Mau 07'!B19</f>
        <v>Chấp hành viên …</v>
      </c>
      <c r="C120" s="18">
        <f t="shared" si="13"/>
        <v>0</v>
      </c>
      <c r="D120" s="19">
        <f>'[13]Mau 07'!D19</f>
        <v>0</v>
      </c>
      <c r="E120" s="19">
        <f>'[13]Mau 07'!E19</f>
        <v>0</v>
      </c>
      <c r="F120" s="19">
        <f>'[13]Mau 07'!F19</f>
        <v>0</v>
      </c>
      <c r="G120" s="19">
        <f>'[13]Mau 07'!G19</f>
        <v>0</v>
      </c>
      <c r="H120" s="18">
        <f t="shared" si="14"/>
        <v>0</v>
      </c>
      <c r="I120" s="18">
        <f t="shared" si="15"/>
        <v>0</v>
      </c>
      <c r="J120" s="19">
        <f>'[13]Mau 07'!J19</f>
        <v>0</v>
      </c>
      <c r="K120" s="19">
        <f>'[13]Mau 07'!K19</f>
        <v>0</v>
      </c>
      <c r="L120" s="19">
        <f>'[13]Mau 07'!L19</f>
        <v>0</v>
      </c>
      <c r="M120" s="19">
        <f>'[13]Mau 07'!M19</f>
        <v>0</v>
      </c>
      <c r="N120" s="19">
        <f>'[13]Mau 07'!N19</f>
        <v>0</v>
      </c>
      <c r="O120" s="19">
        <f>'[13]Mau 07'!O19</f>
        <v>0</v>
      </c>
      <c r="P120" s="19">
        <f>'[13]Mau 07'!P19</f>
        <v>0</v>
      </c>
      <c r="Q120" s="19">
        <f>'[13]Mau 07'!Q19</f>
        <v>0</v>
      </c>
      <c r="R120" s="19">
        <f>'[13]Mau 07'!R19</f>
        <v>0</v>
      </c>
      <c r="S120" s="18">
        <f t="shared" si="12"/>
        <v>0</v>
      </c>
      <c r="T120" s="48">
        <f t="shared" si="17"/>
      </c>
    </row>
    <row r="121" spans="1:20" ht="15.75" customHeight="1" hidden="1">
      <c r="A121" s="27" t="s">
        <v>43</v>
      </c>
      <c r="B121" s="17" t="str">
        <f>'[13]Mau 07'!B20</f>
        <v>Chấp hành viên …</v>
      </c>
      <c r="C121" s="18">
        <f t="shared" si="13"/>
        <v>0</v>
      </c>
      <c r="D121" s="19">
        <f>'[13]Mau 07'!D20</f>
        <v>0</v>
      </c>
      <c r="E121" s="19">
        <f>'[13]Mau 07'!E20</f>
        <v>0</v>
      </c>
      <c r="F121" s="19">
        <f>'[13]Mau 07'!F20</f>
        <v>0</v>
      </c>
      <c r="G121" s="19">
        <f>'[13]Mau 07'!G20</f>
        <v>0</v>
      </c>
      <c r="H121" s="18">
        <f t="shared" si="14"/>
        <v>0</v>
      </c>
      <c r="I121" s="18">
        <f t="shared" si="15"/>
        <v>0</v>
      </c>
      <c r="J121" s="19">
        <f>'[13]Mau 07'!J20</f>
        <v>0</v>
      </c>
      <c r="K121" s="19">
        <f>'[13]Mau 07'!K20</f>
        <v>0</v>
      </c>
      <c r="L121" s="19">
        <f>'[13]Mau 07'!L20</f>
        <v>0</v>
      </c>
      <c r="M121" s="19">
        <f>'[13]Mau 07'!M20</f>
        <v>0</v>
      </c>
      <c r="N121" s="19">
        <f>'[13]Mau 07'!N20</f>
        <v>0</v>
      </c>
      <c r="O121" s="19">
        <f>'[13]Mau 07'!O20</f>
        <v>0</v>
      </c>
      <c r="P121" s="19">
        <f>'[13]Mau 07'!P20</f>
        <v>0</v>
      </c>
      <c r="Q121" s="19">
        <f>'[13]Mau 07'!Q20</f>
        <v>0</v>
      </c>
      <c r="R121" s="19">
        <f>'[13]Mau 07'!R20</f>
        <v>0</v>
      </c>
      <c r="S121" s="18">
        <f t="shared" si="12"/>
        <v>0</v>
      </c>
      <c r="T121" s="48">
        <f t="shared" si="17"/>
      </c>
    </row>
    <row r="122" spans="1:20" ht="15.75" customHeight="1" hidden="1">
      <c r="A122" s="27" t="s">
        <v>44</v>
      </c>
      <c r="B122" s="17" t="str">
        <f>'[13]Mau 07'!B21</f>
        <v>Chấp hành viên …</v>
      </c>
      <c r="C122" s="18">
        <f t="shared" si="13"/>
        <v>0</v>
      </c>
      <c r="D122" s="19">
        <f>'[13]Mau 07'!D21</f>
        <v>0</v>
      </c>
      <c r="E122" s="19">
        <f>'[13]Mau 07'!E21</f>
        <v>0</v>
      </c>
      <c r="F122" s="19">
        <f>'[13]Mau 07'!F21</f>
        <v>0</v>
      </c>
      <c r="G122" s="19">
        <f>'[13]Mau 07'!G21</f>
        <v>0</v>
      </c>
      <c r="H122" s="18">
        <f t="shared" si="14"/>
        <v>0</v>
      </c>
      <c r="I122" s="18">
        <f t="shared" si="15"/>
        <v>0</v>
      </c>
      <c r="J122" s="19">
        <f>'[13]Mau 07'!J21</f>
        <v>0</v>
      </c>
      <c r="K122" s="19">
        <f>'[13]Mau 07'!K21</f>
        <v>0</v>
      </c>
      <c r="L122" s="19">
        <f>'[13]Mau 07'!L21</f>
        <v>0</v>
      </c>
      <c r="M122" s="19">
        <f>'[13]Mau 07'!M21</f>
        <v>0</v>
      </c>
      <c r="N122" s="19">
        <f>'[13]Mau 07'!N21</f>
        <v>0</v>
      </c>
      <c r="O122" s="19">
        <f>'[13]Mau 07'!O21</f>
        <v>0</v>
      </c>
      <c r="P122" s="19">
        <f>'[13]Mau 07'!P21</f>
        <v>0</v>
      </c>
      <c r="Q122" s="19">
        <f>'[13]Mau 07'!Q21</f>
        <v>0</v>
      </c>
      <c r="R122" s="19">
        <f>'[13]Mau 07'!R21</f>
        <v>0</v>
      </c>
      <c r="S122" s="18">
        <f t="shared" si="12"/>
        <v>0</v>
      </c>
      <c r="T122" s="48">
        <f t="shared" si="17"/>
      </c>
    </row>
    <row r="123" spans="1:20" ht="16.5" customHeight="1" hidden="1" thickBot="1">
      <c r="A123" s="27" t="s">
        <v>45</v>
      </c>
      <c r="B123" s="17" t="str">
        <f>'[13]Mau 07'!B22</f>
        <v>Chấp hành viên …</v>
      </c>
      <c r="C123" s="18">
        <f t="shared" si="13"/>
        <v>0</v>
      </c>
      <c r="D123" s="19">
        <f>'[13]Mau 07'!D22</f>
        <v>0</v>
      </c>
      <c r="E123" s="19">
        <f>'[13]Mau 07'!E22</f>
        <v>0</v>
      </c>
      <c r="F123" s="19">
        <f>'[13]Mau 07'!F22</f>
        <v>0</v>
      </c>
      <c r="G123" s="19">
        <f>'[13]Mau 07'!G22</f>
        <v>0</v>
      </c>
      <c r="H123" s="18">
        <f t="shared" si="14"/>
        <v>0</v>
      </c>
      <c r="I123" s="18">
        <f t="shared" si="15"/>
        <v>0</v>
      </c>
      <c r="J123" s="19">
        <f>'[13]Mau 07'!J22</f>
        <v>0</v>
      </c>
      <c r="K123" s="19">
        <f>'[13]Mau 07'!K22</f>
        <v>0</v>
      </c>
      <c r="L123" s="19">
        <f>'[13]Mau 07'!L22</f>
        <v>0</v>
      </c>
      <c r="M123" s="19">
        <f>'[13]Mau 07'!M22</f>
        <v>0</v>
      </c>
      <c r="N123" s="19">
        <f>'[13]Mau 07'!N22</f>
        <v>0</v>
      </c>
      <c r="O123" s="19">
        <f>'[13]Mau 07'!O22</f>
        <v>0</v>
      </c>
      <c r="P123" s="19">
        <f>'[13]Mau 07'!P22</f>
        <v>0</v>
      </c>
      <c r="Q123" s="19">
        <f>'[13]Mau 07'!Q22</f>
        <v>0</v>
      </c>
      <c r="R123" s="19">
        <f>'[13]Mau 07'!R22</f>
        <v>0</v>
      </c>
      <c r="S123" s="18">
        <f t="shared" si="12"/>
        <v>0</v>
      </c>
      <c r="T123" s="48">
        <f t="shared" si="17"/>
      </c>
    </row>
    <row r="124" spans="1:20" ht="19.5" thickTop="1">
      <c r="A124" s="61"/>
      <c r="B124" s="61"/>
      <c r="C124" s="61"/>
      <c r="D124" s="61"/>
      <c r="E124" s="61"/>
      <c r="F124" s="54"/>
      <c r="G124" s="29"/>
      <c r="H124" s="29"/>
      <c r="I124" s="29"/>
      <c r="J124" s="29"/>
      <c r="K124" s="29"/>
      <c r="L124" s="29"/>
      <c r="M124" s="29"/>
      <c r="N124" s="29"/>
      <c r="O124" s="62" t="str">
        <f>'[2]Thong tin'!B8</f>
        <v>Quảng Trị, ngày 02 tháng 10 năm 2017</v>
      </c>
      <c r="P124" s="62"/>
      <c r="Q124" s="62"/>
      <c r="R124" s="62"/>
      <c r="S124" s="62"/>
      <c r="T124" s="62"/>
    </row>
    <row r="125" spans="1:20" ht="18.75">
      <c r="A125" s="30"/>
      <c r="B125" s="63" t="s">
        <v>46</v>
      </c>
      <c r="C125" s="63"/>
      <c r="D125" s="63"/>
      <c r="E125" s="63"/>
      <c r="F125" s="31"/>
      <c r="G125" s="31"/>
      <c r="H125" s="31"/>
      <c r="I125" s="31"/>
      <c r="J125" s="31"/>
      <c r="K125" s="31"/>
      <c r="L125" s="31"/>
      <c r="M125" s="31"/>
      <c r="N125" s="31"/>
      <c r="O125" s="64" t="str">
        <f>'[2]Thong tin'!B7</f>
        <v>CỤC TRƯỞNG</v>
      </c>
      <c r="P125" s="64"/>
      <c r="Q125" s="64"/>
      <c r="R125" s="64"/>
      <c r="S125" s="64"/>
      <c r="T125" s="64"/>
    </row>
    <row r="126" spans="1:20" ht="18.75">
      <c r="A126" s="32"/>
      <c r="B126" s="65"/>
      <c r="C126" s="65"/>
      <c r="D126" s="65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59"/>
      <c r="P126" s="59"/>
      <c r="Q126" s="59"/>
      <c r="R126" s="59"/>
      <c r="S126" s="59"/>
      <c r="T126" s="59"/>
    </row>
    <row r="127" spans="1:20" ht="18.75">
      <c r="A127" s="32"/>
      <c r="B127" s="32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2"/>
      <c r="T127" s="32"/>
    </row>
    <row r="128" spans="1:20" ht="15.75">
      <c r="A128" s="55"/>
      <c r="B128" s="108"/>
      <c r="C128" s="108"/>
      <c r="D128" s="108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108"/>
      <c r="R128" s="108"/>
      <c r="S128" s="108"/>
      <c r="T128" s="55"/>
    </row>
    <row r="129" spans="1:20" ht="15.75">
      <c r="A129" s="57"/>
      <c r="B129" s="55"/>
      <c r="C129" s="55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5"/>
      <c r="T129" s="55"/>
    </row>
    <row r="130" spans="1:20" ht="15.75">
      <c r="A130" s="55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56"/>
      <c r="R130" s="56"/>
      <c r="S130" s="55"/>
      <c r="T130" s="55"/>
    </row>
    <row r="131" spans="1:20" ht="15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5"/>
      <c r="S131" s="55"/>
      <c r="T131" s="55"/>
    </row>
    <row r="132" spans="1:20" ht="18.75">
      <c r="A132" s="55"/>
      <c r="B132" s="60" t="str">
        <f>'[2]Thong tin'!B5</f>
        <v>Nguyễn Minh Tuệ</v>
      </c>
      <c r="C132" s="60"/>
      <c r="D132" s="60"/>
      <c r="E132" s="60"/>
      <c r="F132" s="55"/>
      <c r="G132" s="55"/>
      <c r="H132" s="55"/>
      <c r="I132" s="55"/>
      <c r="J132" s="55"/>
      <c r="K132" s="55"/>
      <c r="L132" s="55"/>
      <c r="M132" s="55"/>
      <c r="N132" s="55"/>
      <c r="O132" s="60" t="str">
        <f>'[2]Thong tin'!B6</f>
        <v>Nguyễn Tài Ba</v>
      </c>
      <c r="P132" s="60"/>
      <c r="Q132" s="60"/>
      <c r="R132" s="60"/>
      <c r="S132" s="60"/>
      <c r="T132" s="60"/>
    </row>
    <row r="133" spans="2:20" ht="18.75">
      <c r="B133" s="106"/>
      <c r="C133" s="106"/>
      <c r="D133" s="106"/>
      <c r="E133" s="106"/>
      <c r="P133" s="106"/>
      <c r="Q133" s="106"/>
      <c r="R133" s="106"/>
      <c r="S133" s="106"/>
      <c r="T133" s="107"/>
    </row>
  </sheetData>
  <sheetProtection/>
  <mergeCells count="47">
    <mergeCell ref="E1:P1"/>
    <mergeCell ref="A2:D2"/>
    <mergeCell ref="E2:P2"/>
    <mergeCell ref="Q2:T2"/>
    <mergeCell ref="A3:D3"/>
    <mergeCell ref="E3:P3"/>
    <mergeCell ref="Q4:T4"/>
    <mergeCell ref="Q5:T5"/>
    <mergeCell ref="A6:B10"/>
    <mergeCell ref="C6:E6"/>
    <mergeCell ref="F6:F10"/>
    <mergeCell ref="G6:G10"/>
    <mergeCell ref="H6:R6"/>
    <mergeCell ref="S6:S10"/>
    <mergeCell ref="T6:T10"/>
    <mergeCell ref="C7:C10"/>
    <mergeCell ref="Q9:Q10"/>
    <mergeCell ref="D7:E8"/>
    <mergeCell ref="H7:H10"/>
    <mergeCell ref="I7:Q7"/>
    <mergeCell ref="R7:R10"/>
    <mergeCell ref="I8:I10"/>
    <mergeCell ref="J8:Q8"/>
    <mergeCell ref="D9:D10"/>
    <mergeCell ref="E9:E10"/>
    <mergeCell ref="J9:J10"/>
    <mergeCell ref="K9:K10"/>
    <mergeCell ref="L9:L10"/>
    <mergeCell ref="M9:M10"/>
    <mergeCell ref="N9:N10"/>
    <mergeCell ref="O9:O10"/>
    <mergeCell ref="P9:P10"/>
    <mergeCell ref="A11:B11"/>
    <mergeCell ref="A12:B12"/>
    <mergeCell ref="A124:E124"/>
    <mergeCell ref="O124:T124"/>
    <mergeCell ref="B125:E125"/>
    <mergeCell ref="O125:T125"/>
    <mergeCell ref="B133:E133"/>
    <mergeCell ref="P133:T133"/>
    <mergeCell ref="B126:D126"/>
    <mergeCell ref="O126:T126"/>
    <mergeCell ref="B128:D128"/>
    <mergeCell ref="Q128:S128"/>
    <mergeCell ref="B130:P130"/>
    <mergeCell ref="B132:E132"/>
    <mergeCell ref="O132:T132"/>
  </mergeCells>
  <printOptions/>
  <pageMargins left="0.24" right="0" top="0" bottom="0" header="0.511811023622047" footer="0.275590551181102"/>
  <pageSetup horizontalDpi="600" verticalDpi="600" orientation="landscape" paperSize="9" scale="76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2017-10-03T13:17:07Z</dcterms:created>
  <dcterms:modified xsi:type="dcterms:W3CDTF">2017-10-04T03:18:41Z</dcterms:modified>
  <cp:category/>
  <cp:version/>
  <cp:contentType/>
  <cp:contentStatus/>
</cp:coreProperties>
</file>